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Volumes/MAC500/Dropbox/_IEEE-IES/OJIES/AE proposals/"/>
    </mc:Choice>
  </mc:AlternateContent>
  <bookViews>
    <workbookView xWindow="28960" yWindow="1960" windowWidth="25700" windowHeight="13940" tabRatio="500"/>
  </bookViews>
  <sheets>
    <sheet name="Application" sheetId="1" r:id="rId1"/>
    <sheet name="Proposed Reviewers" sheetId="3" r:id="rId2"/>
    <sheet name="Evaluation (for Evaluators)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12" i="1" l="1"/>
  <c r="BH12" i="1"/>
  <c r="AM12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A48" i="1"/>
  <c r="AA49" i="1"/>
  <c r="AA50" i="1"/>
  <c r="AA47" i="1"/>
  <c r="AA43" i="1"/>
  <c r="AA44" i="1"/>
  <c r="AA45" i="1"/>
  <c r="AA46" i="1"/>
  <c r="AA42" i="1"/>
  <c r="AA38" i="1"/>
  <c r="AA39" i="1"/>
  <c r="AA40" i="1"/>
  <c r="AA41" i="1"/>
  <c r="AA37" i="1"/>
  <c r="Y50" i="1"/>
  <c r="Z50" i="1"/>
  <c r="Y46" i="1"/>
  <c r="Y42" i="1"/>
  <c r="Y38" i="1"/>
  <c r="Y45" i="1"/>
  <c r="Y43" i="1"/>
  <c r="Y41" i="1"/>
  <c r="Y44" i="1"/>
  <c r="Y39" i="1"/>
  <c r="Y37" i="1"/>
  <c r="Y47" i="1"/>
  <c r="Y49" i="1"/>
  <c r="Z49" i="1"/>
  <c r="Y48" i="1"/>
  <c r="Y40" i="1"/>
  <c r="Z37" i="1"/>
  <c r="Z40" i="1"/>
  <c r="Z43" i="1"/>
  <c r="Z39" i="1"/>
  <c r="Z46" i="1"/>
  <c r="Z47" i="1"/>
  <c r="Z48" i="1"/>
  <c r="Z38" i="1"/>
  <c r="Z44" i="1"/>
  <c r="Z42" i="1"/>
  <c r="Z45" i="1"/>
  <c r="Z41" i="1"/>
  <c r="AE38" i="1"/>
  <c r="AE42" i="1"/>
  <c r="AE46" i="1"/>
  <c r="AE50" i="1"/>
  <c r="AD40" i="1"/>
  <c r="AD44" i="1"/>
  <c r="AD48" i="1"/>
  <c r="AE40" i="1"/>
  <c r="AE48" i="1"/>
  <c r="AD42" i="1"/>
  <c r="AD50" i="1"/>
  <c r="AE45" i="1"/>
  <c r="AD39" i="1"/>
  <c r="AD47" i="1"/>
  <c r="AE39" i="1"/>
  <c r="AE43" i="1"/>
  <c r="AE47" i="1"/>
  <c r="AE37" i="1"/>
  <c r="AD41" i="1"/>
  <c r="AD45" i="1"/>
  <c r="AD49" i="1"/>
  <c r="AE44" i="1"/>
  <c r="AD38" i="1"/>
  <c r="AD46" i="1"/>
  <c r="AE41" i="1"/>
  <c r="AE49" i="1"/>
  <c r="AD43" i="1"/>
  <c r="AD37" i="1"/>
  <c r="AF37" i="1"/>
  <c r="BG1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81" i="1"/>
  <c r="AE92" i="1"/>
  <c r="AF92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63" i="1"/>
  <c r="AD64" i="1"/>
  <c r="AC64" i="1"/>
  <c r="AD65" i="1"/>
  <c r="AC65" i="1"/>
  <c r="AD66" i="1"/>
  <c r="AC66" i="1"/>
  <c r="AD67" i="1"/>
  <c r="AC67" i="1"/>
  <c r="AD68" i="1"/>
  <c r="AC68" i="1"/>
  <c r="AD69" i="1"/>
  <c r="AC69" i="1"/>
  <c r="AD70" i="1"/>
  <c r="AC70" i="1"/>
  <c r="AD71" i="1"/>
  <c r="AC71" i="1"/>
  <c r="AD72" i="1"/>
  <c r="AC72" i="1"/>
  <c r="AD73" i="1"/>
  <c r="AC73" i="1"/>
  <c r="AD74" i="1"/>
  <c r="AC74" i="1"/>
  <c r="AD75" i="1"/>
  <c r="AC75" i="1"/>
  <c r="AD76" i="1"/>
  <c r="AC76" i="1"/>
  <c r="AD77" i="1"/>
  <c r="AC77" i="1"/>
  <c r="AD78" i="1"/>
  <c r="AC78" i="1"/>
  <c r="AD79" i="1"/>
  <c r="AC79" i="1"/>
  <c r="AD80" i="1"/>
  <c r="AC80" i="1"/>
  <c r="AD81" i="1"/>
  <c r="AC81" i="1"/>
  <c r="AD82" i="1"/>
  <c r="AC82" i="1"/>
  <c r="AD83" i="1"/>
  <c r="AC83" i="1"/>
  <c r="AD84" i="1"/>
  <c r="AC84" i="1"/>
  <c r="AD85" i="1"/>
  <c r="AC85" i="1"/>
  <c r="AD86" i="1"/>
  <c r="AC86" i="1"/>
  <c r="AD87" i="1"/>
  <c r="AC87" i="1"/>
  <c r="AD88" i="1"/>
  <c r="AC88" i="1"/>
  <c r="AD89" i="1"/>
  <c r="AC89" i="1"/>
  <c r="AD90" i="1"/>
  <c r="AC90" i="1"/>
  <c r="AD91" i="1"/>
  <c r="AC91" i="1"/>
  <c r="AD92" i="1"/>
  <c r="AC92" i="1"/>
  <c r="AD63" i="1"/>
  <c r="AC63" i="1"/>
  <c r="AS13" i="1"/>
  <c r="AS12" i="1"/>
  <c r="AR12" i="1"/>
  <c r="AQ12" i="1"/>
  <c r="AP13" i="1"/>
  <c r="AP12" i="1"/>
  <c r="AO12" i="1"/>
  <c r="AN12" i="1"/>
  <c r="AJ12" i="1"/>
  <c r="AH12" i="1"/>
  <c r="AF12" i="1"/>
  <c r="M35" i="1"/>
  <c r="H35" i="1"/>
  <c r="C35" i="1"/>
  <c r="AC1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AG63" i="1"/>
  <c r="AV13" i="1"/>
  <c r="AV12" i="1"/>
  <c r="AE12" i="1"/>
  <c r="AD13" i="1"/>
  <c r="AD12" i="1"/>
  <c r="AF63" i="1"/>
  <c r="AF62" i="1"/>
  <c r="AZ12" i="1"/>
  <c r="AC62" i="1"/>
  <c r="AY12" i="1"/>
  <c r="AB63" i="1"/>
  <c r="AU13" i="1"/>
  <c r="AU12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</calcChain>
</file>

<file path=xl/sharedStrings.xml><?xml version="1.0" encoding="utf-8"?>
<sst xmlns="http://schemas.openxmlformats.org/spreadsheetml/2006/main" count="162" uniqueCount="108">
  <si>
    <t>Evaluation Form for the Appointment of Associate Editor</t>
  </si>
  <si>
    <t>DATE:</t>
  </si>
  <si>
    <t>Application Form for the Appointment of Associate Editor</t>
  </si>
  <si>
    <t>CANDIDATE:</t>
  </si>
  <si>
    <t>A) GENERAL INFORMATION</t>
  </si>
  <si>
    <t>NOMINATOR:</t>
  </si>
  <si>
    <t>EiC/Co-Eic:</t>
  </si>
  <si>
    <t>NOMINATOR</t>
  </si>
  <si>
    <t>A) IS THE CV OF APPLICANT APPROPRIATE?</t>
  </si>
  <si>
    <t>Name</t>
  </si>
  <si>
    <t>Surname</t>
  </si>
  <si>
    <t>(Y/N)</t>
  </si>
  <si>
    <t>Observations:</t>
  </si>
  <si>
    <t>Gender (MALE/FEMALE)</t>
  </si>
  <si>
    <t>(please add if any)</t>
  </si>
  <si>
    <t>C) IS HER/HIS EXPERTISE USEFUL FOR YOUR AREA ?</t>
  </si>
  <si>
    <t>IEEE MEMBERSHIP #</t>
  </si>
  <si>
    <t>IEEE Region (1-10)</t>
  </si>
  <si>
    <t>E) IS, IN SHORT, THIS CANDIDATE APPOINTABLE ?</t>
  </si>
  <si>
    <t>Country</t>
  </si>
  <si>
    <t>Position</t>
  </si>
  <si>
    <t>PLEASE SCORE HER/HIS PAPERS IN A SCALE 0-10 (PLEASE TAKE INTO ACCOUNT IF THE PAPERS ARE WITHIN THE AREA OF IES INTERESTS).</t>
  </si>
  <si>
    <t>(0-10)</t>
  </si>
  <si>
    <t>Address</t>
  </si>
  <si>
    <t>VPP RECOMMENDATION</t>
  </si>
  <si>
    <t>Web Site</t>
  </si>
  <si>
    <t>Tel.</t>
  </si>
  <si>
    <t>VPTC RECOMMENDATION</t>
  </si>
  <si>
    <t>Skype or other</t>
  </si>
  <si>
    <t>B) LIST OF KEYWORDS WHICH DESCRIBE YOUR AREA OF EXPERTISE</t>
  </si>
  <si>
    <t>A)</t>
  </si>
  <si>
    <t>B)</t>
  </si>
  <si>
    <t>C)</t>
  </si>
  <si>
    <t>D)</t>
  </si>
  <si>
    <t>E)</t>
  </si>
  <si>
    <t>…</t>
  </si>
  <si>
    <t>D) PREVIOUS EDITORIAL EXPERIENCE (IES journals and magazines are the reference journals for evaluation)</t>
  </si>
  <si>
    <t>E) SHORT RESUME (half page,  including IEEE-IES membership and current/past editorial experience in other reputable journals)</t>
  </si>
  <si>
    <t>EiC</t>
  </si>
  <si>
    <t>Co-EiC</t>
  </si>
  <si>
    <t>University</t>
  </si>
  <si>
    <t>Company</t>
  </si>
  <si>
    <r>
      <t xml:space="preserve">Category (ACADEMIC / INDUSTRY / BOTH) </t>
    </r>
    <r>
      <rPr>
        <b/>
        <sz val="12"/>
        <color rgb="FFFF0000"/>
        <rFont val="Arial"/>
        <family val="2"/>
      </rPr>
      <t>**</t>
    </r>
  </si>
  <si>
    <r>
      <rPr>
        <b/>
        <sz val="12"/>
        <color rgb="FFFF0000"/>
        <rFont val="Arial"/>
        <family val="2"/>
      </rPr>
      <t>**</t>
    </r>
    <r>
      <rPr>
        <sz val="12"/>
        <color rgb="FFFF0000"/>
        <rFont val="Arial"/>
        <family val="2"/>
      </rPr>
      <t xml:space="preserve"> If "BOTH" was typed, please include information of both your "academia" and "industry" affiliations</t>
    </r>
  </si>
  <si>
    <r>
      <t xml:space="preserve">INDUSTRY AFFILIATION: </t>
    </r>
    <r>
      <rPr>
        <sz val="12"/>
        <color rgb="FF2300DC"/>
        <rFont val="Arial"/>
        <family val="2"/>
      </rPr>
      <t>Fill in only if your category is Industry</t>
    </r>
  </si>
  <si>
    <r>
      <t xml:space="preserve">ACADEMIC AFFILIATION: </t>
    </r>
    <r>
      <rPr>
        <sz val="12"/>
        <color rgb="FF2300DC"/>
        <rFont val="Arial"/>
        <family val="2"/>
      </rPr>
      <t>Fill in only if your category is Academia</t>
    </r>
  </si>
  <si>
    <t>F)</t>
  </si>
  <si>
    <t>G)</t>
  </si>
  <si>
    <t>H)</t>
  </si>
  <si>
    <t>E-mail</t>
  </si>
  <si>
    <t>Areas fo expertise</t>
  </si>
  <si>
    <t>TIE areas</t>
  </si>
  <si>
    <t>Country count in TIE</t>
  </si>
  <si>
    <t>Region</t>
  </si>
  <si>
    <t>Region count in TIE</t>
  </si>
  <si>
    <t>Nominator</t>
  </si>
  <si>
    <t>CV</t>
  </si>
  <si>
    <t>Excel</t>
  </si>
  <si>
    <t>Email</t>
  </si>
  <si>
    <t>Gender</t>
  </si>
  <si>
    <t>Aca / Ind</t>
  </si>
  <si>
    <t>Affiliation</t>
  </si>
  <si>
    <t>Industry affiliation</t>
  </si>
  <si>
    <t>Academia affiliation</t>
  </si>
  <si>
    <t>Prev. editorial Exp.</t>
  </si>
  <si>
    <t>Prev Proposals Score
[Posit,Neutral,Negat]</t>
  </si>
  <si>
    <t>Papers in TIE (last 5 years)</t>
  </si>
  <si>
    <t>Papers similar journals (last 5 years)</t>
  </si>
  <si>
    <t>Comments</t>
  </si>
  <si>
    <t>Worked as GE for TIE</t>
  </si>
  <si>
    <t>Num. Papers in TIE (last 5 years)</t>
  </si>
  <si>
    <t>Num. Papers similar journals (last 5 years)</t>
  </si>
  <si>
    <t>n</t>
  </si>
  <si>
    <t>y</t>
  </si>
  <si>
    <t>-</t>
  </si>
  <si>
    <t>S1M users</t>
  </si>
  <si>
    <t>v.2020-Q2</t>
  </si>
  <si>
    <t xml:space="preserve">IES MEMBER    </t>
  </si>
  <si>
    <t xml:space="preserve">IEEE MEMBER GRADE (Senior / Fellow)    </t>
  </si>
  <si>
    <r>
      <t xml:space="preserve">C) SUBJECT CATEGORIES OF OJ-IES SCOPE (Please evaluate yourself from   </t>
    </r>
    <r>
      <rPr>
        <b/>
        <sz val="12"/>
        <color rgb="FFFF0000"/>
        <rFont val="Arial"/>
        <family val="2"/>
      </rPr>
      <t>0=No idea</t>
    </r>
    <r>
      <rPr>
        <b/>
        <sz val="12"/>
        <color rgb="FF2300DC"/>
        <rFont val="Arial"/>
        <family val="2"/>
      </rPr>
      <t xml:space="preserve">   to   </t>
    </r>
    <r>
      <rPr>
        <b/>
        <sz val="12"/>
        <color rgb="FFFF0000"/>
        <rFont val="Arial"/>
        <family val="2"/>
      </rPr>
      <t>10=Expert</t>
    </r>
    <r>
      <rPr>
        <b/>
        <sz val="12"/>
        <color rgb="FF2300DC"/>
        <rFont val="Arial"/>
        <family val="2"/>
      </rPr>
      <t>,  in each area)</t>
    </r>
  </si>
  <si>
    <t>DC/DC Power Converters</t>
  </si>
  <si>
    <t>Power Converters for Grid Connection</t>
  </si>
  <si>
    <t>Electrical Machines and Drives</t>
  </si>
  <si>
    <t>Renewable Energies and Energy Storage Systems</t>
  </si>
  <si>
    <t>Robotics, Mechatronics and Motion Control</t>
  </si>
  <si>
    <t>Advanced sensing, signal processing and actuation</t>
  </si>
  <si>
    <t>Industrial applications of Automatic Control</t>
  </si>
  <si>
    <t>Electronics for Industrial control applications</t>
  </si>
  <si>
    <t>Factory and Building automation</t>
  </si>
  <si>
    <t>Informatics and Communication</t>
  </si>
  <si>
    <t>Digitalization and Cyber-physical systems</t>
  </si>
  <si>
    <t>Human Factors in Industrial Eco-Systems</t>
  </si>
  <si>
    <t>Artificial Intelligence and Data Sciences</t>
  </si>
  <si>
    <t>Education in Industrial Electronics</t>
  </si>
  <si>
    <t>IES Member</t>
  </si>
  <si>
    <t>IEEE M Grade</t>
  </si>
  <si>
    <r>
      <t xml:space="preserve">S1M user-email for OJIES 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</si>
  <si>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FF0000"/>
        <rFont val="Arial"/>
        <family val="2"/>
      </rPr>
      <t>*</t>
    </r>
    <r>
      <rPr>
        <sz val="12"/>
        <color rgb="FFFF0000"/>
        <rFont val="Arial"/>
        <family val="2"/>
      </rPr>
      <t xml:space="preserve"> Necessary to check your activity as Reviewer of OJIES </t>
    </r>
    <r>
      <rPr>
        <sz val="12"/>
        <color rgb="FF222ADD"/>
        <rFont val="Arial"/>
        <family val="2"/>
      </rPr>
      <t>[mc.manuscriptcentral.com/oj-ies]</t>
    </r>
    <r>
      <rPr>
        <sz val="12"/>
        <color rgb="FFFF0000"/>
        <rFont val="Arial"/>
        <family val="2"/>
      </rPr>
      <t>. IMPORTANT: check out S1M and if you have more than 1 user in OJIES, ask our S1M-admin, Ms. Samantha Jacobs</t>
    </r>
    <r>
      <rPr>
        <sz val="12"/>
        <color rgb="FF222ADD"/>
        <rFont val="Arial"/>
        <family val="2"/>
      </rPr>
      <t xml:space="preserve"> [jacobs.s@ieee.org]</t>
    </r>
    <r>
      <rPr>
        <sz val="12"/>
        <color rgb="FFFF0000"/>
        <rFont val="Arial"/>
        <family val="2"/>
      </rPr>
      <t xml:space="preserve"> to merge them all. </t>
    </r>
  </si>
  <si>
    <r>
      <t xml:space="preserve">F) List of PAPERS IN IES Transactions </t>
    </r>
    <r>
      <rPr>
        <sz val="12"/>
        <color rgb="FF2300DC"/>
        <rFont val="Arial"/>
        <family val="2"/>
      </rPr>
      <t xml:space="preserve">(only published during the last </t>
    </r>
    <r>
      <rPr>
        <b/>
        <sz val="12"/>
        <color rgb="FFFF0000"/>
        <rFont val="Arial"/>
        <family val="2"/>
      </rPr>
      <t>5 years</t>
    </r>
    <r>
      <rPr>
        <sz val="12"/>
        <color rgb="FF2300DC"/>
        <rFont val="Arial"/>
        <family val="2"/>
      </rPr>
      <t>)</t>
    </r>
  </si>
  <si>
    <t xml:space="preserve">       IEEE Open Journal of the Industrial Electronics Society</t>
  </si>
  <si>
    <r>
      <t xml:space="preserve">G) List of PAPERS IN SIMILAR JOURNALS </t>
    </r>
    <r>
      <rPr>
        <sz val="12"/>
        <color rgb="FF2300DC"/>
        <rFont val="Arial"/>
        <family val="2"/>
      </rPr>
      <t xml:space="preserve">(only published during the last </t>
    </r>
    <r>
      <rPr>
        <b/>
        <sz val="12"/>
        <color rgb="FFFF0000"/>
        <rFont val="Arial"/>
        <family val="2"/>
      </rPr>
      <t>5 years</t>
    </r>
    <r>
      <rPr>
        <sz val="12"/>
        <color rgb="FF2300DC"/>
        <rFont val="Arial"/>
        <family val="2"/>
      </rPr>
      <t>, 
with a minimum of 5 Transactions or equivalent in the last 3 years)</t>
    </r>
  </si>
  <si>
    <t>IEEE Open Journal of the Industrial Electronics Society</t>
  </si>
  <si>
    <t>B) IS IN YOUR OPINION HER/HIS EXPERTISE USEFUL FOR OJIES?</t>
  </si>
  <si>
    <t>D) IS HER/HIS PREVIOUS SERVICE FOR IES SIGNIFICANT (AS A REVIEWER, A TECHNICAL COMMITTEE MEMBER, AS A CONFERENCE ORGANIZER) ?</t>
  </si>
  <si>
    <t>Reviewer Full Name</t>
  </si>
  <si>
    <t>Other links (Google Scholar, Research Gate, Publons)</t>
  </si>
  <si>
    <t>(To be filled by the Evaluator only)</t>
  </si>
  <si>
    <t>List of Reviewers proposed by the applicant (for the Domains/Areas where the AE is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</si>
</sst>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&quot; &quot;d&quot;, &quot;yyyy"/>
  </numFmts>
  <fonts count="43" x14ac:knownFonts="1">
    <font>
      <sz val="10"/>
      <color rgb="FF000000"/>
      <name val="Arial"/>
    </font>
    <font>
      <sz val="18"/>
      <color rgb="FF2300DC"/>
      <name val="Arial"/>
      <family val="2"/>
    </font>
    <font>
      <sz val="10"/>
      <color rgb="FF2300DC"/>
      <name val="Arial"/>
      <family val="2"/>
    </font>
    <font>
      <sz val="10"/>
      <name val="Arial"/>
      <family val="2"/>
    </font>
    <font>
      <sz val="22"/>
      <color rgb="FF2300DC"/>
      <name val="Arial"/>
      <family val="2"/>
    </font>
    <font>
      <sz val="10"/>
      <name val="Arial"/>
      <family val="2"/>
    </font>
    <font>
      <sz val="12"/>
      <color rgb="FF333333"/>
      <name val="Arial"/>
      <family val="2"/>
    </font>
    <font>
      <sz val="10"/>
      <color rgb="FFFF6600"/>
      <name val="Arial"/>
      <family val="2"/>
    </font>
    <font>
      <b/>
      <sz val="10"/>
      <color rgb="FF2300DC"/>
      <name val="Arial"/>
      <family val="2"/>
    </font>
    <font>
      <sz val="10"/>
      <color rgb="FF94006B"/>
      <name val="Arial"/>
      <family val="2"/>
    </font>
    <font>
      <sz val="8"/>
      <color rgb="FFFF6600"/>
      <name val="Arial"/>
      <family val="2"/>
    </font>
    <font>
      <sz val="8"/>
      <color rgb="FF94006B"/>
      <name val="Arial"/>
      <family val="2"/>
    </font>
    <font>
      <sz val="10"/>
      <color rgb="FFB80047"/>
      <name val="Arial"/>
      <family val="2"/>
    </font>
    <font>
      <sz val="12"/>
      <color rgb="FFFF6600"/>
      <name val="Arial"/>
      <family val="2"/>
    </font>
    <font>
      <sz val="12"/>
      <color rgb="FF000000"/>
      <name val="Arial"/>
      <family val="2"/>
    </font>
    <font>
      <sz val="12"/>
      <color rgb="FF2300DC"/>
      <name val="Arial"/>
      <family val="2"/>
    </font>
    <font>
      <sz val="12"/>
      <name val="Arial"/>
      <family val="2"/>
    </font>
    <font>
      <sz val="12"/>
      <color rgb="FF94006B"/>
      <name val="Arial"/>
      <family val="2"/>
    </font>
    <font>
      <b/>
      <sz val="12"/>
      <color rgb="FF2300DC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2" tint="-9.9978637043366805E-2"/>
      <name val="Arial"/>
      <family val="2"/>
    </font>
    <font>
      <i/>
      <sz val="12"/>
      <color rgb="FF2300DC"/>
      <name val="Arial"/>
      <family val="2"/>
    </font>
    <font>
      <i/>
      <sz val="12"/>
      <name val="Arial"/>
      <family val="2"/>
    </font>
    <font>
      <sz val="12"/>
      <color rgb="FF222ADD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0"/>
      <color rgb="FF222ADD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Consolas"/>
      <family val="2"/>
    </font>
    <font>
      <b/>
      <sz val="26"/>
      <color rgb="FFEC8C00"/>
      <name val="Arial"/>
      <family val="2"/>
    </font>
    <font>
      <u/>
      <sz val="10"/>
      <color theme="11"/>
      <name val="Arial"/>
      <family val="2"/>
    </font>
    <font>
      <b/>
      <sz val="12"/>
      <color rgb="FFEC8C00"/>
      <name val="Arial"/>
      <family val="2"/>
    </font>
    <font>
      <b/>
      <sz val="25"/>
      <color rgb="FFEC8C00"/>
      <name val="Arial"/>
      <family val="2"/>
    </font>
    <font>
      <sz val="13"/>
      <color rgb="FF2300DC"/>
      <name val="Arial"/>
      <family val="2"/>
    </font>
    <font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CDCDCD"/>
        <bgColor rgb="FFCCCCCC"/>
      </patternFill>
    </fill>
    <fill>
      <patternFill patternType="solid">
        <fgColor rgb="FFCDCDCD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E6E6E6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000000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CCCCCC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CCCCC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CCCCC"/>
      </right>
      <top/>
      <bottom/>
      <diagonal/>
    </border>
    <border>
      <left/>
      <right/>
      <top style="thin">
        <color rgb="FFCCCCCC"/>
      </top>
      <bottom style="thin">
        <color auto="1"/>
      </bottom>
      <diagonal/>
    </border>
    <border>
      <left/>
      <right style="thin">
        <color rgb="FFCCCCCC"/>
      </right>
      <top style="thin">
        <color rgb="FFCCCCCC"/>
      </top>
      <bottom style="thin">
        <color auto="1"/>
      </bottom>
      <diagonal/>
    </border>
    <border>
      <left style="thin">
        <color rgb="FFCCCCCC"/>
      </left>
      <right/>
      <top style="thin">
        <color rgb="FFCCCCCC"/>
      </top>
      <bottom style="thin">
        <color auto="1"/>
      </bottom>
      <diagonal/>
    </border>
    <border>
      <left style="thin">
        <color rgb="FFCCCCCC"/>
      </left>
      <right/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CCCCCC"/>
      </bottom>
      <diagonal/>
    </border>
    <border>
      <left/>
      <right/>
      <top style="thin">
        <color auto="1"/>
      </top>
      <bottom style="thin">
        <color rgb="FFCCCCCC"/>
      </bottom>
      <diagonal/>
    </border>
    <border>
      <left/>
      <right style="thin">
        <color rgb="FF000000"/>
      </right>
      <top style="thin">
        <color auto="1"/>
      </top>
      <bottom style="thin">
        <color rgb="FFCCCCCC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CCCCCC"/>
      </right>
      <top style="thin">
        <color rgb="FFCCCCCC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auto="1"/>
      </bottom>
      <diagonal/>
    </border>
    <border>
      <left style="thin">
        <color rgb="FFCCCCCC"/>
      </left>
      <right/>
      <top/>
      <bottom style="thin">
        <color auto="1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auto="1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Font="1" applyAlignment="1"/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12" xfId="0" applyFont="1" applyFill="1" applyBorder="1" applyAlignment="1"/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2" fillId="2" borderId="18" xfId="0" applyFont="1" applyFill="1" applyBorder="1" applyAlignment="1">
      <alignment wrapText="1"/>
    </xf>
    <xf numFmtId="0" fontId="2" fillId="2" borderId="4" xfId="0" applyFont="1" applyFill="1" applyBorder="1" applyAlignment="1"/>
    <xf numFmtId="0" fontId="6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/>
    <xf numFmtId="0" fontId="7" fillId="2" borderId="6" xfId="0" applyFont="1" applyFill="1" applyBorder="1" applyAlignment="1">
      <alignment horizontal="left" vertical="center"/>
    </xf>
    <xf numFmtId="0" fontId="9" fillId="2" borderId="4" xfId="0" applyFont="1" applyFill="1" applyBorder="1" applyAlignment="1"/>
    <xf numFmtId="0" fontId="9" fillId="2" borderId="7" xfId="0" applyFont="1" applyFill="1" applyBorder="1" applyAlignment="1"/>
    <xf numFmtId="0" fontId="9" fillId="2" borderId="22" xfId="0" applyFont="1" applyFill="1" applyBorder="1" applyAlignment="1"/>
    <xf numFmtId="0" fontId="9" fillId="2" borderId="24" xfId="0" applyFont="1" applyFill="1" applyBorder="1" applyAlignment="1">
      <alignment wrapText="1"/>
    </xf>
    <xf numFmtId="0" fontId="9" fillId="2" borderId="12" xfId="0" applyFont="1" applyFill="1" applyBorder="1" applyAlignment="1"/>
    <xf numFmtId="0" fontId="8" fillId="2" borderId="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/>
    <xf numFmtId="0" fontId="13" fillId="2" borderId="4" xfId="0" applyFont="1" applyFill="1" applyBorder="1" applyAlignment="1"/>
    <xf numFmtId="0" fontId="13" fillId="2" borderId="22" xfId="0" applyFont="1" applyFill="1" applyBorder="1" applyAlignment="1"/>
    <xf numFmtId="0" fontId="13" fillId="2" borderId="24" xfId="0" applyFont="1" applyFill="1" applyBorder="1" applyAlignment="1">
      <alignment wrapText="1"/>
    </xf>
    <xf numFmtId="0" fontId="13" fillId="2" borderId="12" xfId="0" applyFont="1" applyFill="1" applyBorder="1" applyAlignment="1"/>
    <xf numFmtId="0" fontId="12" fillId="2" borderId="4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14" fillId="0" borderId="0" xfId="0" applyFont="1" applyFill="1" applyAlignment="1"/>
    <xf numFmtId="0" fontId="14" fillId="0" borderId="0" xfId="0" applyFont="1" applyAlignment="1"/>
    <xf numFmtId="0" fontId="15" fillId="2" borderId="1" xfId="0" applyFont="1" applyFill="1" applyBorder="1" applyAlignment="1">
      <alignment horizontal="center"/>
    </xf>
    <xf numFmtId="0" fontId="16" fillId="2" borderId="14" xfId="0" applyFont="1" applyFill="1" applyBorder="1" applyAlignment="1"/>
    <xf numFmtId="0" fontId="15" fillId="2" borderId="17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6" fillId="2" borderId="38" xfId="0" applyFont="1" applyFill="1" applyBorder="1" applyAlignment="1"/>
    <xf numFmtId="0" fontId="18" fillId="2" borderId="4" xfId="0" applyFont="1" applyFill="1" applyBorder="1" applyAlignment="1"/>
    <xf numFmtId="0" fontId="18" fillId="2" borderId="14" xfId="0" applyFont="1" applyFill="1" applyBorder="1" applyAlignment="1"/>
    <xf numFmtId="0" fontId="16" fillId="2" borderId="4" xfId="0" applyFont="1" applyFill="1" applyBorder="1" applyAlignment="1"/>
    <xf numFmtId="0" fontId="16" fillId="2" borderId="23" xfId="0" applyFont="1" applyFill="1" applyBorder="1" applyAlignment="1"/>
    <xf numFmtId="0" fontId="16" fillId="2" borderId="4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4" fillId="2" borderId="5" xfId="0" applyFont="1" applyFill="1" applyBorder="1" applyAlignment="1"/>
    <xf numFmtId="0" fontId="14" fillId="7" borderId="0" xfId="0" applyFont="1" applyFill="1" applyAlignment="1"/>
    <xf numFmtId="0" fontId="18" fillId="8" borderId="41" xfId="0" applyFont="1" applyFill="1" applyBorder="1" applyAlignment="1"/>
    <xf numFmtId="0" fontId="16" fillId="9" borderId="41" xfId="0" applyFont="1" applyFill="1" applyBorder="1"/>
    <xf numFmtId="0" fontId="14" fillId="9" borderId="42" xfId="0" applyFont="1" applyFill="1" applyBorder="1" applyAlignment="1"/>
    <xf numFmtId="0" fontId="14" fillId="9" borderId="41" xfId="0" applyFont="1" applyFill="1" applyBorder="1" applyAlignment="1"/>
    <xf numFmtId="0" fontId="16" fillId="2" borderId="41" xfId="0" applyFont="1" applyFill="1" applyBorder="1" applyAlignment="1"/>
    <xf numFmtId="0" fontId="16" fillId="0" borderId="41" xfId="0" applyFont="1" applyFill="1" applyBorder="1"/>
    <xf numFmtId="0" fontId="16" fillId="0" borderId="41" xfId="0" applyFont="1" applyFill="1" applyBorder="1" applyAlignment="1"/>
    <xf numFmtId="0" fontId="22" fillId="0" borderId="0" xfId="0" applyFont="1" applyFill="1" applyAlignment="1"/>
    <xf numFmtId="0" fontId="22" fillId="0" borderId="0" xfId="0" applyFont="1" applyAlignment="1"/>
    <xf numFmtId="0" fontId="16" fillId="5" borderId="41" xfId="0" applyFont="1" applyFill="1" applyBorder="1" applyAlignment="1"/>
    <xf numFmtId="0" fontId="16" fillId="6" borderId="41" xfId="0" applyFont="1" applyFill="1" applyBorder="1" applyAlignment="1"/>
    <xf numFmtId="0" fontId="16" fillId="6" borderId="42" xfId="0" applyFont="1" applyFill="1" applyBorder="1" applyAlignment="1"/>
    <xf numFmtId="0" fontId="21" fillId="6" borderId="41" xfId="0" applyFont="1" applyFill="1" applyBorder="1" applyAlignment="1"/>
    <xf numFmtId="0" fontId="16" fillId="5" borderId="41" xfId="0" applyFont="1" applyFill="1" applyBorder="1"/>
    <xf numFmtId="0" fontId="13" fillId="5" borderId="41" xfId="0" applyFont="1" applyFill="1" applyBorder="1" applyAlignment="1"/>
    <xf numFmtId="0" fontId="15" fillId="2" borderId="14" xfId="0" applyFont="1" applyFill="1" applyBorder="1" applyAlignment="1"/>
    <xf numFmtId="0" fontId="13" fillId="2" borderId="3" xfId="0" applyFont="1" applyFill="1" applyBorder="1" applyAlignment="1"/>
    <xf numFmtId="0" fontId="16" fillId="2" borderId="13" xfId="0" applyFont="1" applyFill="1" applyBorder="1" applyAlignment="1"/>
    <xf numFmtId="0" fontId="18" fillId="2" borderId="41" xfId="0" applyFont="1" applyFill="1" applyBorder="1" applyAlignment="1"/>
    <xf numFmtId="0" fontId="14" fillId="0" borderId="4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3" fillId="2" borderId="42" xfId="0" applyFont="1" applyFill="1" applyBorder="1" applyAlignment="1"/>
    <xf numFmtId="0" fontId="24" fillId="2" borderId="14" xfId="0" applyFont="1" applyFill="1" applyBorder="1" applyAlignment="1"/>
    <xf numFmtId="0" fontId="25" fillId="2" borderId="4" xfId="0" applyFont="1" applyFill="1" applyBorder="1" applyAlignment="1"/>
    <xf numFmtId="0" fontId="25" fillId="2" borderId="11" xfId="0" applyFont="1" applyFill="1" applyBorder="1" applyAlignment="1"/>
    <xf numFmtId="0" fontId="25" fillId="2" borderId="23" xfId="0" applyFont="1" applyFill="1" applyBorder="1" applyAlignment="1"/>
    <xf numFmtId="0" fontId="25" fillId="2" borderId="13" xfId="0" applyFont="1" applyFill="1" applyBorder="1" applyAlignment="1"/>
    <xf numFmtId="0" fontId="25" fillId="2" borderId="14" xfId="0" applyFont="1" applyFill="1" applyBorder="1" applyAlignment="1"/>
    <xf numFmtId="0" fontId="13" fillId="2" borderId="3" xfId="0" applyFont="1" applyFill="1" applyBorder="1" applyAlignment="1">
      <alignment vertical="top" wrapText="1"/>
    </xf>
    <xf numFmtId="0" fontId="18" fillId="2" borderId="40" xfId="0" applyFont="1" applyFill="1" applyBorder="1" applyAlignment="1"/>
    <xf numFmtId="0" fontId="16" fillId="2" borderId="42" xfId="0" applyFont="1" applyFill="1" applyBorder="1" applyAlignment="1"/>
    <xf numFmtId="0" fontId="16" fillId="2" borderId="27" xfId="0" applyFont="1" applyFill="1" applyBorder="1" applyAlignment="1"/>
    <xf numFmtId="0" fontId="16" fillId="2" borderId="43" xfId="0" applyFont="1" applyFill="1" applyBorder="1" applyAlignment="1"/>
    <xf numFmtId="0" fontId="16" fillId="2" borderId="44" xfId="0" applyFont="1" applyFill="1" applyBorder="1" applyAlignment="1"/>
    <xf numFmtId="0" fontId="16" fillId="2" borderId="45" xfId="0" applyFont="1" applyFill="1" applyBorder="1" applyAlignment="1"/>
    <xf numFmtId="0" fontId="14" fillId="5" borderId="41" xfId="0" applyFont="1" applyFill="1" applyBorder="1" applyAlignment="1"/>
    <xf numFmtId="0" fontId="16" fillId="2" borderId="18" xfId="0" applyFont="1" applyFill="1" applyBorder="1" applyAlignment="1"/>
    <xf numFmtId="0" fontId="16" fillId="5" borderId="10" xfId="0" applyFont="1" applyFill="1" applyBorder="1" applyAlignment="1"/>
    <xf numFmtId="0" fontId="21" fillId="2" borderId="54" xfId="0" applyFont="1" applyFill="1" applyBorder="1" applyAlignment="1">
      <alignment vertical="top" wrapText="1"/>
    </xf>
    <xf numFmtId="0" fontId="21" fillId="2" borderId="41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/>
    </xf>
    <xf numFmtId="0" fontId="16" fillId="2" borderId="14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7" borderId="0" xfId="0" applyFont="1" applyFill="1" applyAlignment="1">
      <alignment vertical="top"/>
    </xf>
    <xf numFmtId="0" fontId="16" fillId="7" borderId="49" xfId="0" applyFont="1" applyFill="1" applyBorder="1"/>
    <xf numFmtId="0" fontId="16" fillId="7" borderId="49" xfId="0" applyFont="1" applyFill="1" applyBorder="1" applyAlignment="1"/>
    <xf numFmtId="0" fontId="14" fillId="7" borderId="49" xfId="0" applyFont="1" applyFill="1" applyBorder="1" applyAlignment="1"/>
    <xf numFmtId="0" fontId="13" fillId="2" borderId="41" xfId="0" applyFont="1" applyFill="1" applyBorder="1" applyAlignment="1"/>
    <xf numFmtId="0" fontId="13" fillId="2" borderId="38" xfId="0" applyFont="1" applyFill="1" applyBorder="1" applyAlignment="1"/>
    <xf numFmtId="0" fontId="23" fillId="2" borderId="41" xfId="0" applyFont="1" applyFill="1" applyBorder="1" applyAlignment="1"/>
    <xf numFmtId="0" fontId="16" fillId="2" borderId="54" xfId="0" applyFont="1" applyFill="1" applyBorder="1" applyAlignment="1"/>
    <xf numFmtId="0" fontId="22" fillId="7" borderId="0" xfId="0" applyFont="1" applyFill="1" applyAlignment="1"/>
    <xf numFmtId="0" fontId="22" fillId="0" borderId="0" xfId="0" applyFont="1" applyAlignment="1">
      <alignment vertical="top"/>
    </xf>
    <xf numFmtId="0" fontId="32" fillId="0" borderId="0" xfId="0" applyFont="1" applyAlignment="1"/>
    <xf numFmtId="0" fontId="32" fillId="0" borderId="0" xfId="0" applyFont="1" applyAlignment="1">
      <alignment wrapText="1"/>
    </xf>
    <xf numFmtId="0" fontId="33" fillId="0" borderId="41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4" fillId="0" borderId="0" xfId="0" applyFont="1" applyAlignment="1"/>
    <xf numFmtId="0" fontId="33" fillId="0" borderId="0" xfId="0" applyFont="1" applyFill="1" applyAlignment="1"/>
    <xf numFmtId="0" fontId="14" fillId="0" borderId="55" xfId="0" applyFont="1" applyBorder="1" applyAlignment="1"/>
    <xf numFmtId="0" fontId="16" fillId="2" borderId="41" xfId="0" applyFont="1" applyFill="1" applyBorder="1" applyAlignment="1">
      <alignment horizontal="left" vertical="center"/>
    </xf>
    <xf numFmtId="0" fontId="16" fillId="5" borderId="41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right"/>
    </xf>
    <xf numFmtId="0" fontId="16" fillId="2" borderId="41" xfId="0" applyFont="1" applyFill="1" applyBorder="1" applyAlignment="1">
      <alignment horizontal="right" vertical="center"/>
    </xf>
    <xf numFmtId="0" fontId="29" fillId="5" borderId="41" xfId="0" applyFont="1" applyFill="1" applyBorder="1" applyAlignment="1">
      <alignment horizontal="center"/>
    </xf>
    <xf numFmtId="0" fontId="16" fillId="10" borderId="55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vertical="center"/>
    </xf>
    <xf numFmtId="0" fontId="14" fillId="7" borderId="0" xfId="0" applyFont="1" applyFill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/>
    <xf numFmtId="0" fontId="35" fillId="0" borderId="0" xfId="0" applyFont="1" applyAlignment="1"/>
    <xf numFmtId="0" fontId="22" fillId="0" borderId="41" xfId="0" applyFont="1" applyFill="1" applyBorder="1" applyAlignment="1"/>
    <xf numFmtId="0" fontId="36" fillId="0" borderId="0" xfId="0" applyFont="1" applyFill="1" applyAlignment="1"/>
    <xf numFmtId="0" fontId="37" fillId="7" borderId="13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0" fillId="0" borderId="41" xfId="0" applyFont="1" applyBorder="1" applyAlignment="1"/>
    <xf numFmtId="0" fontId="37" fillId="0" borderId="41" xfId="0" applyFont="1" applyFill="1" applyBorder="1" applyAlignment="1">
      <alignment vertical="center"/>
    </xf>
    <xf numFmtId="0" fontId="3" fillId="0" borderId="70" xfId="0" applyFont="1" applyBorder="1"/>
    <xf numFmtId="0" fontId="4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6" fillId="0" borderId="70" xfId="0" applyFont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41" fillId="2" borderId="10" xfId="0" applyFont="1" applyFill="1" applyBorder="1" applyAlignment="1">
      <alignment vertical="center"/>
    </xf>
    <xf numFmtId="0" fontId="7" fillId="2" borderId="49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9" fillId="2" borderId="72" xfId="0" applyFont="1" applyFill="1" applyBorder="1" applyAlignment="1"/>
    <xf numFmtId="0" fontId="9" fillId="2" borderId="61" xfId="0" applyFont="1" applyFill="1" applyBorder="1" applyAlignment="1"/>
    <xf numFmtId="0" fontId="9" fillId="2" borderId="73" xfId="0" applyFont="1" applyFill="1" applyBorder="1" applyAlignment="1"/>
    <xf numFmtId="0" fontId="9" fillId="2" borderId="74" xfId="0" applyFont="1" applyFill="1" applyBorder="1" applyAlignment="1">
      <alignment wrapText="1"/>
    </xf>
    <xf numFmtId="0" fontId="9" fillId="2" borderId="75" xfId="0" applyFont="1" applyFill="1" applyBorder="1" applyAlignment="1"/>
    <xf numFmtId="0" fontId="3" fillId="3" borderId="56" xfId="0" applyFont="1" applyFill="1" applyBorder="1" applyAlignment="1"/>
    <xf numFmtId="0" fontId="3" fillId="3" borderId="57" xfId="0" applyFont="1" applyFill="1" applyBorder="1" applyAlignment="1"/>
    <xf numFmtId="0" fontId="3" fillId="3" borderId="65" xfId="0" applyFont="1" applyFill="1" applyBorder="1" applyAlignment="1"/>
    <xf numFmtId="0" fontId="3" fillId="0" borderId="55" xfId="0" applyFont="1" applyBorder="1" applyAlignment="1"/>
    <xf numFmtId="0" fontId="16" fillId="0" borderId="55" xfId="0" applyFont="1" applyBorder="1" applyAlignment="1"/>
    <xf numFmtId="0" fontId="29" fillId="0" borderId="55" xfId="0" applyFont="1" applyBorder="1" applyAlignment="1">
      <alignment horizontal="left"/>
    </xf>
    <xf numFmtId="0" fontId="14" fillId="0" borderId="55" xfId="0" applyFont="1" applyBorder="1" applyAlignment="1"/>
    <xf numFmtId="0" fontId="16" fillId="0" borderId="41" xfId="0" applyFont="1" applyFill="1" applyBorder="1" applyAlignment="1"/>
    <xf numFmtId="0" fontId="16" fillId="0" borderId="50" xfId="0" applyFont="1" applyFill="1" applyBorder="1" applyAlignment="1"/>
    <xf numFmtId="0" fontId="16" fillId="0" borderId="41" xfId="0" applyFont="1" applyBorder="1" applyAlignment="1"/>
    <xf numFmtId="0" fontId="16" fillId="0" borderId="50" xfId="0" applyFont="1" applyBorder="1" applyAlignment="1"/>
    <xf numFmtId="0" fontId="23" fillId="5" borderId="41" xfId="0" applyFont="1" applyFill="1" applyBorder="1" applyAlignment="1">
      <alignment horizontal="center"/>
    </xf>
    <xf numFmtId="0" fontId="16" fillId="0" borderId="52" xfId="0" applyFont="1" applyBorder="1" applyAlignment="1"/>
    <xf numFmtId="0" fontId="16" fillId="0" borderId="53" xfId="0" applyFont="1" applyBorder="1" applyAlignment="1"/>
    <xf numFmtId="0" fontId="16" fillId="0" borderId="52" xfId="0" applyFont="1" applyFill="1" applyBorder="1" applyAlignment="1"/>
    <xf numFmtId="0" fontId="16" fillId="0" borderId="53" xfId="0" applyFont="1" applyFill="1" applyBorder="1" applyAlignment="1"/>
    <xf numFmtId="0" fontId="16" fillId="0" borderId="56" xfId="0" applyFont="1" applyBorder="1" applyAlignment="1"/>
    <xf numFmtId="0" fontId="16" fillId="0" borderId="57" xfId="0" applyFont="1" applyBorder="1" applyAlignment="1"/>
    <xf numFmtId="0" fontId="16" fillId="0" borderId="58" xfId="0" applyFont="1" applyBorder="1" applyAlignment="1"/>
    <xf numFmtId="0" fontId="28" fillId="0" borderId="56" xfId="1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16" fillId="2" borderId="54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27" fillId="0" borderId="19" xfId="1" applyBorder="1" applyAlignment="1"/>
    <xf numFmtId="0" fontId="16" fillId="0" borderId="20" xfId="0" applyFont="1" applyBorder="1"/>
    <xf numFmtId="0" fontId="16" fillId="0" borderId="21" xfId="0" applyFont="1" applyBorder="1"/>
    <xf numFmtId="0" fontId="29" fillId="10" borderId="56" xfId="0" applyFont="1" applyFill="1" applyBorder="1" applyAlignment="1">
      <alignment horizontal="center"/>
    </xf>
    <xf numFmtId="0" fontId="29" fillId="10" borderId="57" xfId="0" applyFont="1" applyFill="1" applyBorder="1" applyAlignment="1">
      <alignment horizontal="center"/>
    </xf>
    <xf numFmtId="0" fontId="29" fillId="10" borderId="58" xfId="0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5" borderId="60" xfId="0" applyFont="1" applyFill="1" applyBorder="1" applyAlignment="1">
      <alignment horizontal="left"/>
    </xf>
    <xf numFmtId="0" fontId="16" fillId="5" borderId="61" xfId="0" applyFont="1" applyFill="1" applyBorder="1" applyAlignment="1">
      <alignment horizontal="left"/>
    </xf>
    <xf numFmtId="0" fontId="16" fillId="2" borderId="62" xfId="0" applyFont="1" applyFill="1" applyBorder="1" applyAlignment="1">
      <alignment horizontal="left"/>
    </xf>
    <xf numFmtId="0" fontId="16" fillId="2" borderId="60" xfId="0" applyFont="1" applyFill="1" applyBorder="1" applyAlignment="1">
      <alignment horizontal="left"/>
    </xf>
    <xf numFmtId="0" fontId="21" fillId="2" borderId="63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0" fontId="21" fillId="2" borderId="64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left" vertical="center"/>
    </xf>
    <xf numFmtId="0" fontId="16" fillId="0" borderId="13" xfId="0" applyFont="1" applyBorder="1"/>
    <xf numFmtId="0" fontId="13" fillId="2" borderId="54" xfId="0" applyFont="1" applyFill="1" applyBorder="1" applyAlignment="1"/>
    <xf numFmtId="0" fontId="16" fillId="0" borderId="41" xfId="0" applyFont="1" applyBorder="1"/>
    <xf numFmtId="0" fontId="16" fillId="0" borderId="25" xfId="0" applyFont="1" applyBorder="1"/>
    <xf numFmtId="0" fontId="16" fillId="0" borderId="59" xfId="0" applyFont="1" applyBorder="1"/>
    <xf numFmtId="0" fontId="15" fillId="2" borderId="66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8" fillId="2" borderId="11" xfId="0" applyFont="1" applyFill="1" applyBorder="1" applyAlignment="1"/>
    <xf numFmtId="0" fontId="16" fillId="0" borderId="11" xfId="0" applyFont="1" applyBorder="1"/>
    <xf numFmtId="0" fontId="16" fillId="2" borderId="11" xfId="0" applyFont="1" applyFill="1" applyBorder="1" applyAlignment="1"/>
    <xf numFmtId="0" fontId="14" fillId="0" borderId="19" xfId="0" applyFont="1" applyBorder="1" applyAlignment="1"/>
    <xf numFmtId="0" fontId="14" fillId="11" borderId="19" xfId="0" applyFont="1" applyFill="1" applyBorder="1" applyAlignment="1"/>
    <xf numFmtId="0" fontId="16" fillId="7" borderId="20" xfId="0" applyFont="1" applyFill="1" applyBorder="1"/>
    <xf numFmtId="0" fontId="16" fillId="7" borderId="21" xfId="0" applyFont="1" applyFill="1" applyBorder="1"/>
    <xf numFmtId="0" fontId="6" fillId="2" borderId="11" xfId="0" applyFont="1" applyFill="1" applyBorder="1" applyAlignment="1">
      <alignment horizontal="left" vertical="center"/>
    </xf>
    <xf numFmtId="164" fontId="17" fillId="4" borderId="19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7" fillId="10" borderId="54" xfId="0" applyFont="1" applyFill="1" applyBorder="1" applyAlignment="1">
      <alignment horizontal="center" vertical="center"/>
    </xf>
    <xf numFmtId="0" fontId="37" fillId="10" borderId="41" xfId="0" applyFont="1" applyFill="1" applyBorder="1" applyAlignment="1">
      <alignment horizontal="center" vertical="center"/>
    </xf>
    <xf numFmtId="0" fontId="16" fillId="0" borderId="47" xfId="0" applyFont="1" applyFill="1" applyBorder="1" applyAlignment="1"/>
    <xf numFmtId="0" fontId="16" fillId="0" borderId="48" xfId="0" applyFont="1" applyFill="1" applyBorder="1" applyAlignment="1"/>
    <xf numFmtId="0" fontId="16" fillId="2" borderId="42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8" fillId="2" borderId="26" xfId="0" applyFont="1" applyFill="1" applyBorder="1" applyAlignment="1"/>
    <xf numFmtId="0" fontId="16" fillId="0" borderId="26" xfId="0" applyFont="1" applyBorder="1"/>
    <xf numFmtId="0" fontId="16" fillId="0" borderId="28" xfId="0" applyFont="1" applyBorder="1"/>
    <xf numFmtId="0" fontId="16" fillId="0" borderId="47" xfId="0" applyFont="1" applyBorder="1" applyAlignment="1"/>
    <xf numFmtId="0" fontId="16" fillId="0" borderId="48" xfId="0" applyFont="1" applyBorder="1" applyAlignment="1"/>
    <xf numFmtId="0" fontId="31" fillId="3" borderId="56" xfId="0" applyFont="1" applyFill="1" applyBorder="1" applyAlignment="1">
      <alignment wrapText="1"/>
    </xf>
    <xf numFmtId="0" fontId="31" fillId="3" borderId="57" xfId="0" applyFont="1" applyFill="1" applyBorder="1" applyAlignment="1">
      <alignment wrapText="1"/>
    </xf>
    <xf numFmtId="0" fontId="31" fillId="3" borderId="65" xfId="0" applyFont="1" applyFill="1" applyBorder="1" applyAlignment="1">
      <alignment wrapText="1"/>
    </xf>
    <xf numFmtId="0" fontId="13" fillId="2" borderId="42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6" fillId="2" borderId="54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18" fillId="2" borderId="32" xfId="0" applyFont="1" applyFill="1" applyBorder="1" applyAlignment="1"/>
    <xf numFmtId="0" fontId="16" fillId="0" borderId="32" xfId="0" applyFont="1" applyBorder="1"/>
    <xf numFmtId="0" fontId="16" fillId="0" borderId="33" xfId="0" applyFont="1" applyBorder="1"/>
    <xf numFmtId="0" fontId="29" fillId="0" borderId="34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34" xfId="0" applyFont="1" applyBorder="1" applyAlignment="1">
      <alignment vertical="top" wrapText="1"/>
    </xf>
    <xf numFmtId="0" fontId="29" fillId="0" borderId="35" xfId="0" applyFont="1" applyBorder="1"/>
    <xf numFmtId="0" fontId="29" fillId="0" borderId="36" xfId="0" applyFont="1" applyBorder="1"/>
    <xf numFmtId="0" fontId="29" fillId="0" borderId="37" xfId="0" applyFont="1" applyBorder="1"/>
    <xf numFmtId="0" fontId="29" fillId="0" borderId="0" xfId="0" applyFont="1" applyAlignment="1"/>
    <xf numFmtId="0" fontId="29" fillId="0" borderId="38" xfId="0" applyFont="1" applyBorder="1"/>
    <xf numFmtId="0" fontId="29" fillId="0" borderId="39" xfId="0" applyFont="1" applyBorder="1"/>
    <xf numFmtId="0" fontId="29" fillId="0" borderId="30" xfId="0" applyFont="1" applyBorder="1"/>
    <xf numFmtId="0" fontId="29" fillId="0" borderId="31" xfId="0" applyFont="1" applyBorder="1"/>
    <xf numFmtId="0" fontId="18" fillId="2" borderId="41" xfId="0" applyFont="1" applyFill="1" applyBorder="1" applyAlignment="1">
      <alignment horizontal="left" wrapText="1"/>
    </xf>
    <xf numFmtId="0" fontId="40" fillId="0" borderId="41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/>
    </xf>
    <xf numFmtId="0" fontId="3" fillId="0" borderId="68" xfId="0" applyFont="1" applyBorder="1" applyAlignment="1"/>
    <xf numFmtId="0" fontId="3" fillId="0" borderId="69" xfId="0" applyFont="1" applyBorder="1" applyAlignment="1"/>
    <xf numFmtId="0" fontId="39" fillId="0" borderId="41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3" fillId="0" borderId="68" xfId="0" applyFont="1" applyBorder="1"/>
    <xf numFmtId="0" fontId="3" fillId="0" borderId="69" xfId="0" applyFont="1" applyBorder="1"/>
    <xf numFmtId="0" fontId="13" fillId="2" borderId="29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10" fillId="3" borderId="19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40" fillId="0" borderId="52" xfId="0" applyFont="1" applyFill="1" applyBorder="1" applyAlignment="1">
      <alignment horizontal="center" vertical="center"/>
    </xf>
    <xf numFmtId="0" fontId="42" fillId="12" borderId="52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EC8C00"/>
      <color rgb="FF222ADD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2</xdr:row>
      <xdr:rowOff>88900</xdr:rowOff>
    </xdr:from>
    <xdr:to>
      <xdr:col>3</xdr:col>
      <xdr:colOff>113791</xdr:colOff>
      <xdr:row>2</xdr:row>
      <xdr:rowOff>622299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71CCFDB-E92E-F341-B261-8CDE89FA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31800"/>
          <a:ext cx="736091" cy="533399"/>
        </a:xfrm>
        <a:prstGeom prst="rect">
          <a:avLst/>
        </a:prstGeom>
      </xdr:spPr>
    </xdr:pic>
    <xdr:clientData/>
  </xdr:twoCellAnchor>
  <xdr:twoCellAnchor editAs="oneCell">
    <xdr:from>
      <xdr:col>13</xdr:col>
      <xdr:colOff>1092200</xdr:colOff>
      <xdr:row>2</xdr:row>
      <xdr:rowOff>50800</xdr:rowOff>
    </xdr:from>
    <xdr:to>
      <xdr:col>16</xdr:col>
      <xdr:colOff>0</xdr:colOff>
      <xdr:row>2</xdr:row>
      <xdr:rowOff>660400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31285186-E748-7D4D-9872-57AB662F3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0600" y="393700"/>
          <a:ext cx="24003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88900</xdr:rowOff>
    </xdr:from>
    <xdr:to>
      <xdr:col>1</xdr:col>
      <xdr:colOff>177291</xdr:colOff>
      <xdr:row>0</xdr:row>
      <xdr:rowOff>622299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71CCFDB-E92E-F341-B261-8CDE89FA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31800"/>
          <a:ext cx="736091" cy="533399"/>
        </a:xfrm>
        <a:prstGeom prst="rect">
          <a:avLst/>
        </a:prstGeom>
      </xdr:spPr>
    </xdr:pic>
    <xdr:clientData/>
  </xdr:twoCellAnchor>
  <xdr:twoCellAnchor editAs="oneCell">
    <xdr:from>
      <xdr:col>2</xdr:col>
      <xdr:colOff>2489200</xdr:colOff>
      <xdr:row>0</xdr:row>
      <xdr:rowOff>114300</xdr:rowOff>
    </xdr:from>
    <xdr:to>
      <xdr:col>3</xdr:col>
      <xdr:colOff>685800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31285186-E748-7D4D-9872-57AB662F3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3300" y="114300"/>
          <a:ext cx="24003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BZ121"/>
  <sheetViews>
    <sheetView tabSelected="1" workbookViewId="0">
      <selection activeCell="C4" sqref="C4:P4"/>
    </sheetView>
  </sheetViews>
  <sheetFormatPr baseColWidth="10" defaultColWidth="14.5" defaultRowHeight="15.75" customHeight="1" x14ac:dyDescent="0.2"/>
  <cols>
    <col min="1" max="1" width="1" style="57" customWidth="1"/>
    <col min="2" max="2" width="3.83203125" style="57" customWidth="1"/>
    <col min="3" max="3" width="9.5" style="57" customWidth="1"/>
    <col min="4" max="4" width="17.83203125" style="57" customWidth="1"/>
    <col min="5" max="5" width="16.5" style="57" customWidth="1"/>
    <col min="6" max="6" width="16.6640625" style="57" customWidth="1"/>
    <col min="7" max="7" width="9" style="57" customWidth="1"/>
    <col min="8" max="8" width="10.1640625" style="57" customWidth="1"/>
    <col min="9" max="9" width="7.6640625" style="57" customWidth="1"/>
    <col min="10" max="10" width="21.83203125" style="57" customWidth="1"/>
    <col min="11" max="11" width="20.33203125" style="57" customWidth="1"/>
    <col min="12" max="12" width="6.83203125" style="57" customWidth="1"/>
    <col min="13" max="13" width="10.5" style="57" customWidth="1"/>
    <col min="14" max="14" width="21.33203125" style="57" customWidth="1"/>
    <col min="15" max="15" width="14" style="57" customWidth="1"/>
    <col min="16" max="16" width="10.5" style="57" customWidth="1"/>
    <col min="17" max="17" width="4.5" style="57" customWidth="1"/>
    <col min="18" max="18" width="1" style="57" customWidth="1"/>
    <col min="19" max="19" width="14.5" style="57"/>
    <col min="20" max="30" width="14.5" style="81"/>
    <col min="31" max="31" width="16.1640625" style="81" customWidth="1"/>
    <col min="32" max="78" width="14.5" style="81"/>
    <col min="79" max="16384" width="14.5" style="57"/>
  </cols>
  <sheetData>
    <row r="1" spans="1:78" s="56" customFormat="1" ht="6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28" t="s">
        <v>76</v>
      </c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21" customHeight="1" x14ac:dyDescent="0.2">
      <c r="A2" s="72"/>
      <c r="B2" s="58"/>
      <c r="C2" s="221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R2" s="72"/>
    </row>
    <row r="3" spans="1:78" s="119" customFormat="1" ht="54" customHeight="1" x14ac:dyDescent="0.15">
      <c r="A3" s="120"/>
      <c r="B3" s="117"/>
      <c r="C3" s="238" t="s">
        <v>99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154"/>
      <c r="Q3" s="118"/>
      <c r="R3" s="120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</row>
    <row r="4" spans="1:78" s="148" customFormat="1" ht="56" customHeight="1" x14ac:dyDescent="0.15">
      <c r="A4" s="145"/>
      <c r="B4" s="146"/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147"/>
      <c r="R4" s="145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</row>
    <row r="5" spans="1:78" ht="16" x14ac:dyDescent="0.2">
      <c r="A5" s="72"/>
      <c r="B5" s="8"/>
      <c r="C5" s="231" t="s">
        <v>1</v>
      </c>
      <c r="D5" s="216"/>
      <c r="E5" s="232"/>
      <c r="F5" s="200"/>
      <c r="G5" s="201"/>
      <c r="H5" s="60"/>
      <c r="I5" s="60"/>
      <c r="J5" s="60"/>
      <c r="K5" s="60"/>
      <c r="L5" s="60"/>
      <c r="M5" s="60"/>
      <c r="N5" s="60"/>
      <c r="O5" s="60"/>
      <c r="P5" s="60"/>
      <c r="Q5" s="59"/>
      <c r="R5" s="72"/>
    </row>
    <row r="6" spans="1:78" ht="10" customHeight="1" x14ac:dyDescent="0.2">
      <c r="A6" s="72"/>
      <c r="B6" s="233"/>
      <c r="C6" s="234"/>
      <c r="D6" s="234"/>
      <c r="E6" s="234"/>
      <c r="F6" s="234"/>
      <c r="G6" s="234"/>
      <c r="H6" s="234"/>
      <c r="I6" s="234"/>
      <c r="J6" s="234"/>
      <c r="K6" s="61"/>
      <c r="L6" s="61"/>
      <c r="M6" s="61"/>
      <c r="N6" s="61"/>
      <c r="O6" s="61"/>
      <c r="P6" s="61"/>
      <c r="Q6" s="62"/>
      <c r="R6" s="72"/>
    </row>
    <row r="7" spans="1:78" ht="16" x14ac:dyDescent="0.2">
      <c r="A7" s="72"/>
      <c r="B7" s="63"/>
      <c r="C7" s="224" t="s">
        <v>4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16"/>
      <c r="Q7" s="64"/>
      <c r="R7" s="72"/>
    </row>
    <row r="8" spans="1:78" ht="17" customHeight="1" x14ac:dyDescent="0.2">
      <c r="A8" s="72"/>
      <c r="B8" s="65"/>
      <c r="C8" s="226" t="s">
        <v>7</v>
      </c>
      <c r="D8" s="216"/>
      <c r="E8" s="227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Q8" s="66"/>
      <c r="R8" s="72"/>
    </row>
    <row r="9" spans="1:78" ht="17" customHeight="1" x14ac:dyDescent="0.2">
      <c r="A9" s="72"/>
      <c r="B9" s="65"/>
      <c r="C9" s="226" t="s">
        <v>9</v>
      </c>
      <c r="D9" s="216"/>
      <c r="E9" s="228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  <c r="Q9" s="66"/>
      <c r="R9" s="72"/>
    </row>
    <row r="10" spans="1:78" ht="17" customHeight="1" x14ac:dyDescent="0.2">
      <c r="A10" s="72"/>
      <c r="B10" s="65"/>
      <c r="C10" s="226" t="s">
        <v>10</v>
      </c>
      <c r="D10" s="216"/>
      <c r="E10" s="227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1"/>
      <c r="Q10" s="66"/>
      <c r="R10" s="72"/>
    </row>
    <row r="11" spans="1:78" ht="17" customHeight="1" x14ac:dyDescent="0.2">
      <c r="A11" s="72"/>
      <c r="B11" s="67"/>
      <c r="C11" s="68" t="s">
        <v>96</v>
      </c>
      <c r="D11" s="69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  <c r="Q11" s="66"/>
      <c r="R11" s="72"/>
      <c r="AC11" s="130" t="s">
        <v>9</v>
      </c>
      <c r="AD11" s="130" t="s">
        <v>50</v>
      </c>
      <c r="AE11" s="130" t="s">
        <v>51</v>
      </c>
      <c r="AF11" s="130" t="s">
        <v>19</v>
      </c>
      <c r="AG11" s="130" t="s">
        <v>52</v>
      </c>
      <c r="AH11" s="130" t="s">
        <v>53</v>
      </c>
      <c r="AI11" s="130" t="s">
        <v>54</v>
      </c>
      <c r="AJ11" s="130" t="s">
        <v>55</v>
      </c>
      <c r="AK11" s="130" t="s">
        <v>56</v>
      </c>
      <c r="AL11" s="130" t="s">
        <v>57</v>
      </c>
      <c r="AM11" s="130" t="s">
        <v>58</v>
      </c>
      <c r="AN11" s="130" t="s">
        <v>59</v>
      </c>
      <c r="AO11" s="130" t="s">
        <v>60</v>
      </c>
      <c r="AP11" s="130" t="s">
        <v>61</v>
      </c>
      <c r="AQ11" s="130" t="s">
        <v>62</v>
      </c>
      <c r="AR11" s="130" t="s">
        <v>63</v>
      </c>
      <c r="AS11" s="130" t="s">
        <v>64</v>
      </c>
      <c r="AT11" s="131" t="s">
        <v>65</v>
      </c>
      <c r="AU11" s="130" t="s">
        <v>66</v>
      </c>
      <c r="AV11" s="130" t="s">
        <v>67</v>
      </c>
      <c r="AW11" s="130" t="s">
        <v>68</v>
      </c>
      <c r="AX11" s="130" t="s">
        <v>69</v>
      </c>
      <c r="AY11" s="130" t="s">
        <v>70</v>
      </c>
      <c r="AZ11" s="130" t="s">
        <v>71</v>
      </c>
      <c r="BA11" s="150"/>
      <c r="BB11" s="150"/>
      <c r="BC11" s="150"/>
      <c r="BD11" s="150"/>
      <c r="BE11" s="150"/>
      <c r="BF11" s="150"/>
      <c r="BG11" s="151" t="s">
        <v>75</v>
      </c>
      <c r="BH11" s="151" t="s">
        <v>94</v>
      </c>
      <c r="BI11" s="151" t="s">
        <v>95</v>
      </c>
    </row>
    <row r="12" spans="1:78" ht="56" customHeight="1" x14ac:dyDescent="0.2">
      <c r="A12" s="72"/>
      <c r="B12" s="67"/>
      <c r="C12" s="115"/>
      <c r="D12" s="116"/>
      <c r="E12" s="212" t="s">
        <v>97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  <c r="Q12" s="62"/>
      <c r="R12" s="72"/>
      <c r="AC12" s="132" t="str">
        <f>PROPER(CONCATENATE(E10,", ",E9))</f>
        <v xml:space="preserve">, </v>
      </c>
      <c r="AD12" s="133" t="str">
        <f>IFERROR(LEFT(AD13, LEN(AD13)-1),"")</f>
        <v/>
      </c>
      <c r="AE12" s="132" t="str">
        <f>IFERROR(LEFT(AF37,LEN(AF37)-1),"")</f>
        <v>- Education in Industrial Electronics: 0
- Artificial Intelligence and Data Sciences: 0
- Human Factors in Industrial Eco-Systems: 0
- Digitalization and Cyber-physical systems: 0
- Informatics and Communication: 0
- Factory and Building automation: 0
- Electronics for Industrial control applications: 0
- Industrial applications of Automatic Control: 0
- Advanced sensing, signal processing and actuation: 0
- Robotics, Mechatronics and Motion Control: 0
- Renewable Energies and Energy Storage Systems: 0
- Electrical Machines and Drives: 0
- Power Converters for Grid Connection: 0
- DC/DC Power Converters: 0</v>
      </c>
      <c r="AF12" s="132">
        <f>IF(L19&lt;&gt;"",L19,E19)</f>
        <v>0</v>
      </c>
      <c r="AG12" s="132"/>
      <c r="AH12" s="132">
        <f>IF(L18&lt;&gt;"",L18,E18)</f>
        <v>0</v>
      </c>
      <c r="AI12" s="132"/>
      <c r="AJ12" s="132" t="str">
        <f>IF(E8&lt;&gt;"",E8,"self")</f>
        <v>self</v>
      </c>
      <c r="AK12" s="132" t="s">
        <v>72</v>
      </c>
      <c r="AL12" s="132" t="s">
        <v>73</v>
      </c>
      <c r="AM12" s="132">
        <f>IF(L23&lt;&gt;"",L24,E24)</f>
        <v>0</v>
      </c>
      <c r="AN12" s="132" t="str">
        <f>IF(ISERR(SEARCH("M",E14)),IF(ISERR(SEARCH("F",E14)),"",IF(SEARCH("F",E14)=1,"F","")),IF(SEARCH("M",E14)=1,"M","F"))</f>
        <v/>
      </c>
      <c r="AO12" s="132">
        <f>L14</f>
        <v>0</v>
      </c>
      <c r="AP12" s="133" t="str">
        <f>LEFT(AP13, LEN(AP13)-1)</f>
        <v xml:space="preserve">
</v>
      </c>
      <c r="AQ12" s="132" t="str">
        <f>IF($L19&lt;&gt;"",CONCATENATE($L20,", ",$L19),"-")</f>
        <v>-</v>
      </c>
      <c r="AR12" s="132" t="str">
        <f>IF($E19&lt;&gt;"",CONCATENATE($E20,", ",$E19),"-")</f>
        <v>-</v>
      </c>
      <c r="AS12" s="133" t="e">
        <f>LEFT(AS13, LEN(AS13)-1)</f>
        <v>#VALUE!</v>
      </c>
      <c r="AT12" s="132" t="s">
        <v>74</v>
      </c>
      <c r="AU12" s="133" t="str">
        <f>IFERROR(LEFT(AU13, LEN(AU13)-1),"")</f>
        <v/>
      </c>
      <c r="AV12" s="133" t="str">
        <f>IFERROR(LEFT(AV13, LEN(AV13)-1),"")</f>
        <v/>
      </c>
      <c r="AW12" s="132" t="s">
        <v>74</v>
      </c>
      <c r="AX12" s="134" t="s">
        <v>74</v>
      </c>
      <c r="AY12" s="134">
        <f>AC62</f>
        <v>0</v>
      </c>
      <c r="AZ12" s="134">
        <f>AF62</f>
        <v>0</v>
      </c>
      <c r="BA12" s="134"/>
      <c r="BB12" s="134"/>
      <c r="BC12" s="134"/>
      <c r="BD12" s="134"/>
      <c r="BE12" s="134"/>
      <c r="BF12" s="134"/>
      <c r="BG12" s="133">
        <f>E11</f>
        <v>0</v>
      </c>
      <c r="BH12" s="81">
        <f>E16</f>
        <v>0</v>
      </c>
      <c r="BI12" s="81">
        <f>K16</f>
        <v>0</v>
      </c>
    </row>
    <row r="13" spans="1:78" ht="16" x14ac:dyDescent="0.2">
      <c r="A13" s="72"/>
      <c r="B13" s="67"/>
      <c r="C13" s="70"/>
      <c r="D13" s="69"/>
      <c r="E13" s="210" t="s">
        <v>13</v>
      </c>
      <c r="F13" s="211"/>
      <c r="G13" s="211"/>
      <c r="H13" s="211"/>
      <c r="I13" s="211"/>
      <c r="J13" s="114"/>
      <c r="K13" s="113"/>
      <c r="L13" s="208" t="s">
        <v>42</v>
      </c>
      <c r="M13" s="208"/>
      <c r="N13" s="208"/>
      <c r="O13" s="208"/>
      <c r="P13" s="209"/>
      <c r="Q13" s="66"/>
      <c r="R13" s="72"/>
      <c r="AD13" s="81" t="str">
        <f>CONCATENATE(IF(C35&lt;&gt;"",CONCATENATE(C35),""),IF(H35&lt;&gt;"",CONCATENATE(H35),""),IF(M35&lt;&gt;"",CONCATENATE(M35),""))</f>
        <v/>
      </c>
      <c r="AN13" s="132"/>
      <c r="AP13" s="81" t="str">
        <f>IF(L19&lt;&gt;"",CONCATENATE(L21,CHAR(10),L20,CHAR(10),L19,CHAR(10),L22,CHAR(10),L23,CHAR(10),),CONCATENATE(E21,CHAR(10),E20,CHAR(10),E19,CHAR(10),E22,CHAR(10),E23,CHAR(10),))</f>
        <v xml:space="preserve">
</v>
      </c>
      <c r="AS13" s="81" t="str">
        <f>CONCATENATE(IF(D45&lt;&gt;"",CONCATENATE("- ",D45,CHAR(10),),""),IF(D46&lt;&gt;"",CONCATENATE("- ",D46,CHAR(10),),""),IF(D47&lt;&gt;"",CONCATENATE("- ",D47,CHAR(10),),""),IF(D48&lt;&gt;"",CONCATENATE("- ",D48,CHAR(10),),""),IF(D49&lt;&gt;"",CONCATENATE("- ",D49,CHAR(10),),""),IF(D50&lt;&gt;"",CONCATENATE("- ",D50,CHAR(10),),""),IF(D51&lt;&gt;"",CONCATENATE("- ",D51,CHAR(10),),""),IF(D52&lt;&gt;"",CONCATENATE("- ",D52,CHAR(10),),""),IF(D53&lt;&gt;"",CONCATENATE("- ",D53,CHAR(10),),""))</f>
        <v/>
      </c>
      <c r="AU13" s="81" t="str">
        <f>AB63</f>
        <v/>
      </c>
      <c r="AV13" s="81" t="str">
        <f>AG63</f>
        <v/>
      </c>
    </row>
    <row r="14" spans="1:78" ht="20" x14ac:dyDescent="0.2">
      <c r="A14" s="72"/>
      <c r="B14" s="67"/>
      <c r="C14" s="215"/>
      <c r="D14" s="216"/>
      <c r="E14" s="202"/>
      <c r="F14" s="203"/>
      <c r="G14" s="203"/>
      <c r="H14" s="203"/>
      <c r="I14" s="204"/>
      <c r="J14" s="71"/>
      <c r="K14" s="112"/>
      <c r="L14" s="205"/>
      <c r="M14" s="206"/>
      <c r="N14" s="206"/>
      <c r="O14" s="206"/>
      <c r="P14" s="207"/>
      <c r="Q14" s="66"/>
      <c r="R14" s="72"/>
      <c r="AD14" s="135"/>
      <c r="AN14" s="132"/>
    </row>
    <row r="15" spans="1:78" ht="16" x14ac:dyDescent="0.2">
      <c r="A15" s="72"/>
      <c r="B15" s="67"/>
      <c r="C15" s="70"/>
      <c r="D15" s="69"/>
      <c r="E15" s="217"/>
      <c r="F15" s="218"/>
      <c r="G15" s="218"/>
      <c r="H15" s="218"/>
      <c r="I15" s="218"/>
      <c r="J15" s="219"/>
      <c r="K15" s="218"/>
      <c r="L15" s="218"/>
      <c r="M15" s="218"/>
      <c r="N15" s="218"/>
      <c r="O15" s="218"/>
      <c r="P15" s="220"/>
      <c r="Q15" s="66"/>
      <c r="R15" s="72"/>
    </row>
    <row r="16" spans="1:78" ht="18" customHeight="1" x14ac:dyDescent="0.2">
      <c r="A16" s="72"/>
      <c r="B16" s="67"/>
      <c r="C16" s="197" t="s">
        <v>16</v>
      </c>
      <c r="D16" s="198"/>
      <c r="E16" s="137"/>
      <c r="F16" s="112"/>
      <c r="G16" s="138"/>
      <c r="H16" s="138"/>
      <c r="I16" s="141"/>
      <c r="J16" s="141" t="s">
        <v>78</v>
      </c>
      <c r="K16" s="143"/>
      <c r="L16" s="142"/>
      <c r="M16" s="112"/>
      <c r="N16" s="140" t="s">
        <v>77</v>
      </c>
      <c r="O16" s="195"/>
      <c r="P16" s="196"/>
      <c r="Q16" s="66"/>
      <c r="R16" s="72"/>
      <c r="U16" s="80"/>
    </row>
    <row r="17" spans="1:31" ht="33" customHeight="1" x14ac:dyDescent="0.2">
      <c r="A17" s="72"/>
      <c r="B17" s="65"/>
      <c r="C17" s="73" t="s">
        <v>45</v>
      </c>
      <c r="D17" s="74"/>
      <c r="E17" s="74"/>
      <c r="F17" s="75"/>
      <c r="G17" s="76"/>
      <c r="H17" s="76"/>
      <c r="I17" s="74"/>
      <c r="J17" s="74"/>
      <c r="K17" s="73" t="s">
        <v>44</v>
      </c>
      <c r="L17" s="74"/>
      <c r="M17" s="74"/>
      <c r="N17" s="74"/>
      <c r="O17" s="74"/>
      <c r="P17" s="74"/>
      <c r="Q17" s="77"/>
      <c r="R17" s="121"/>
      <c r="S17" s="78"/>
      <c r="T17" s="152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1:31" ht="16" x14ac:dyDescent="0.2">
      <c r="A18" s="72"/>
      <c r="B18" s="65"/>
      <c r="C18" s="77" t="s">
        <v>17</v>
      </c>
      <c r="D18" s="82"/>
      <c r="E18" s="189"/>
      <c r="F18" s="190"/>
      <c r="G18" s="190"/>
      <c r="H18" s="190"/>
      <c r="I18" s="191"/>
      <c r="J18" s="82"/>
      <c r="K18" s="77" t="s">
        <v>17</v>
      </c>
      <c r="L18" s="189"/>
      <c r="M18" s="190"/>
      <c r="N18" s="190"/>
      <c r="O18" s="190"/>
      <c r="P18" s="191"/>
      <c r="Q18" s="77"/>
      <c r="R18" s="122"/>
      <c r="S18" s="79"/>
      <c r="T18" s="152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1" ht="16" x14ac:dyDescent="0.2">
      <c r="A19" s="72"/>
      <c r="B19" s="65"/>
      <c r="C19" s="77" t="s">
        <v>19</v>
      </c>
      <c r="D19" s="82"/>
      <c r="E19" s="189"/>
      <c r="F19" s="190"/>
      <c r="G19" s="190"/>
      <c r="H19" s="190"/>
      <c r="I19" s="191"/>
      <c r="J19" s="82"/>
      <c r="K19" s="77" t="s">
        <v>19</v>
      </c>
      <c r="L19" s="189"/>
      <c r="M19" s="190"/>
      <c r="N19" s="190"/>
      <c r="O19" s="190"/>
      <c r="P19" s="191"/>
      <c r="Q19" s="77"/>
      <c r="R19" s="122"/>
      <c r="S19" s="79"/>
      <c r="T19" s="152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ht="16" x14ac:dyDescent="0.2">
      <c r="A20" s="72"/>
      <c r="B20" s="65"/>
      <c r="C20" s="77" t="s">
        <v>40</v>
      </c>
      <c r="D20" s="82"/>
      <c r="E20" s="189"/>
      <c r="F20" s="190"/>
      <c r="G20" s="190"/>
      <c r="H20" s="190"/>
      <c r="I20" s="191"/>
      <c r="J20" s="82"/>
      <c r="K20" s="77" t="s">
        <v>41</v>
      </c>
      <c r="L20" s="189"/>
      <c r="M20" s="190"/>
      <c r="N20" s="190"/>
      <c r="O20" s="190"/>
      <c r="P20" s="191"/>
      <c r="Q20" s="77"/>
      <c r="R20" s="122"/>
      <c r="S20" s="79"/>
      <c r="T20" s="152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31" ht="16" x14ac:dyDescent="0.2">
      <c r="A21" s="72"/>
      <c r="B21" s="65"/>
      <c r="C21" s="77" t="s">
        <v>20</v>
      </c>
      <c r="D21" s="82"/>
      <c r="E21" s="189"/>
      <c r="F21" s="190"/>
      <c r="G21" s="190"/>
      <c r="H21" s="190"/>
      <c r="I21" s="191"/>
      <c r="J21" s="82"/>
      <c r="K21" s="77" t="s">
        <v>20</v>
      </c>
      <c r="L21" s="189"/>
      <c r="M21" s="190"/>
      <c r="N21" s="190"/>
      <c r="O21" s="190"/>
      <c r="P21" s="191"/>
      <c r="Q21" s="77"/>
      <c r="R21" s="122"/>
      <c r="S21" s="79"/>
      <c r="T21" s="152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</row>
    <row r="22" spans="1:31" ht="16" x14ac:dyDescent="0.2">
      <c r="A22" s="72"/>
      <c r="B22" s="65"/>
      <c r="C22" s="77" t="s">
        <v>23</v>
      </c>
      <c r="D22" s="82"/>
      <c r="E22" s="189"/>
      <c r="F22" s="190"/>
      <c r="G22" s="190"/>
      <c r="H22" s="190"/>
      <c r="I22" s="191"/>
      <c r="J22" s="82"/>
      <c r="K22" s="77" t="s">
        <v>23</v>
      </c>
      <c r="L22" s="189"/>
      <c r="M22" s="190"/>
      <c r="N22" s="190"/>
      <c r="O22" s="190"/>
      <c r="P22" s="191"/>
      <c r="Q22" s="77"/>
      <c r="R22" s="122"/>
      <c r="S22" s="79"/>
      <c r="T22" s="152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1" ht="16" x14ac:dyDescent="0.2">
      <c r="A23" s="72"/>
      <c r="B23" s="65"/>
      <c r="C23" s="127" t="s">
        <v>25</v>
      </c>
      <c r="D23" s="83"/>
      <c r="E23" s="189"/>
      <c r="F23" s="190"/>
      <c r="G23" s="190"/>
      <c r="H23" s="190"/>
      <c r="I23" s="191"/>
      <c r="J23" s="82"/>
      <c r="K23" s="77" t="s">
        <v>25</v>
      </c>
      <c r="L23" s="189"/>
      <c r="M23" s="190"/>
      <c r="N23" s="190"/>
      <c r="O23" s="190"/>
      <c r="P23" s="191"/>
      <c r="Q23" s="77"/>
      <c r="R23" s="122"/>
      <c r="S23" s="79"/>
      <c r="T23" s="152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1:31" ht="16" x14ac:dyDescent="0.2">
      <c r="A24" s="72"/>
      <c r="B24" s="65"/>
      <c r="C24" s="127" t="s">
        <v>49</v>
      </c>
      <c r="D24" s="83"/>
      <c r="E24" s="192"/>
      <c r="F24" s="193"/>
      <c r="G24" s="193"/>
      <c r="H24" s="193"/>
      <c r="I24" s="194"/>
      <c r="J24" s="83"/>
      <c r="K24" s="127" t="s">
        <v>49</v>
      </c>
      <c r="L24" s="192"/>
      <c r="M24" s="193"/>
      <c r="N24" s="193"/>
      <c r="O24" s="193"/>
      <c r="P24" s="194"/>
      <c r="Q24" s="77"/>
      <c r="R24" s="122"/>
      <c r="S24" s="79"/>
      <c r="T24" s="152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ht="16" x14ac:dyDescent="0.2">
      <c r="A25" s="72"/>
      <c r="B25" s="65"/>
      <c r="C25" s="77" t="s">
        <v>26</v>
      </c>
      <c r="D25" s="82"/>
      <c r="E25" s="189"/>
      <c r="F25" s="190"/>
      <c r="G25" s="190"/>
      <c r="H25" s="190"/>
      <c r="I25" s="191"/>
      <c r="J25" s="82"/>
      <c r="K25" s="77" t="s">
        <v>26</v>
      </c>
      <c r="L25" s="189"/>
      <c r="M25" s="190"/>
      <c r="N25" s="190"/>
      <c r="O25" s="190"/>
      <c r="P25" s="191"/>
      <c r="Q25" s="77"/>
      <c r="R25" s="122"/>
      <c r="S25" s="79"/>
      <c r="T25" s="152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ht="16" x14ac:dyDescent="0.2">
      <c r="A26" s="72"/>
      <c r="B26" s="65"/>
      <c r="C26" s="77" t="s">
        <v>28</v>
      </c>
      <c r="D26" s="82"/>
      <c r="E26" s="189"/>
      <c r="F26" s="190"/>
      <c r="G26" s="190"/>
      <c r="H26" s="190"/>
      <c r="I26" s="191"/>
      <c r="J26" s="82"/>
      <c r="K26" s="77" t="s">
        <v>28</v>
      </c>
      <c r="L26" s="189"/>
      <c r="M26" s="190"/>
      <c r="N26" s="190"/>
      <c r="O26" s="190"/>
      <c r="P26" s="191"/>
      <c r="Q26" s="77"/>
      <c r="R26" s="122"/>
      <c r="S26" s="79"/>
      <c r="T26" s="152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</row>
    <row r="27" spans="1:31" ht="16" x14ac:dyDescent="0.2">
      <c r="A27" s="72"/>
      <c r="B27" s="84"/>
      <c r="C27" s="85" t="s">
        <v>43</v>
      </c>
      <c r="D27" s="86"/>
      <c r="E27" s="87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3"/>
      <c r="R27" s="123"/>
      <c r="U27" s="80"/>
    </row>
    <row r="28" spans="1:31" ht="16" x14ac:dyDescent="0.2">
      <c r="A28" s="72"/>
      <c r="B28" s="24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62"/>
      <c r="R28" s="72"/>
      <c r="U28" s="80"/>
    </row>
    <row r="29" spans="1:31" ht="16" x14ac:dyDescent="0.2">
      <c r="A29" s="72"/>
      <c r="B29" s="63"/>
      <c r="C29" s="244" t="s">
        <v>29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6"/>
      <c r="Q29" s="88"/>
      <c r="R29" s="72"/>
      <c r="U29" s="80"/>
    </row>
    <row r="30" spans="1:31" ht="16" x14ac:dyDescent="0.2">
      <c r="A30" s="72"/>
      <c r="B30" s="89"/>
      <c r="C30" s="179"/>
      <c r="D30" s="179"/>
      <c r="E30" s="179"/>
      <c r="F30" s="179"/>
      <c r="G30" s="112"/>
      <c r="H30" s="179"/>
      <c r="I30" s="179"/>
      <c r="J30" s="179"/>
      <c r="K30" s="179"/>
      <c r="L30" s="82"/>
      <c r="M30" s="177"/>
      <c r="N30" s="177"/>
      <c r="O30" s="177"/>
      <c r="P30" s="177"/>
      <c r="Q30" s="59"/>
      <c r="R30" s="72"/>
    </row>
    <row r="31" spans="1:31" ht="16" x14ac:dyDescent="0.2">
      <c r="A31" s="72"/>
      <c r="B31" s="89"/>
      <c r="C31" s="179"/>
      <c r="D31" s="179"/>
      <c r="E31" s="179"/>
      <c r="F31" s="179"/>
      <c r="G31" s="112"/>
      <c r="H31" s="179"/>
      <c r="I31" s="179"/>
      <c r="J31" s="179"/>
      <c r="K31" s="179"/>
      <c r="L31" s="82"/>
      <c r="M31" s="177"/>
      <c r="N31" s="177"/>
      <c r="O31" s="177"/>
      <c r="P31" s="177"/>
      <c r="Q31" s="59"/>
      <c r="R31" s="72"/>
    </row>
    <row r="32" spans="1:31" ht="16" x14ac:dyDescent="0.2">
      <c r="A32" s="72"/>
      <c r="B32" s="89"/>
      <c r="C32" s="179"/>
      <c r="D32" s="179"/>
      <c r="E32" s="179"/>
      <c r="F32" s="179"/>
      <c r="G32" s="112"/>
      <c r="H32" s="179"/>
      <c r="I32" s="179"/>
      <c r="J32" s="179"/>
      <c r="K32" s="179"/>
      <c r="L32" s="82"/>
      <c r="M32" s="177"/>
      <c r="N32" s="177"/>
      <c r="O32" s="177"/>
      <c r="P32" s="177"/>
      <c r="Q32" s="59"/>
      <c r="R32" s="72"/>
    </row>
    <row r="33" spans="1:34" ht="16" x14ac:dyDescent="0.2">
      <c r="A33" s="72"/>
      <c r="B33" s="89"/>
      <c r="C33" s="179"/>
      <c r="D33" s="179"/>
      <c r="E33" s="179"/>
      <c r="F33" s="179"/>
      <c r="G33" s="112"/>
      <c r="H33" s="179"/>
      <c r="I33" s="179"/>
      <c r="J33" s="179"/>
      <c r="K33" s="179"/>
      <c r="L33" s="82"/>
      <c r="M33" s="177"/>
      <c r="N33" s="177"/>
      <c r="O33" s="177"/>
      <c r="P33" s="177"/>
      <c r="Q33" s="59"/>
      <c r="R33" s="72"/>
    </row>
    <row r="34" spans="1:34" ht="16" x14ac:dyDescent="0.2">
      <c r="A34" s="72"/>
      <c r="B34" s="89"/>
      <c r="C34" s="179"/>
      <c r="D34" s="179"/>
      <c r="E34" s="179"/>
      <c r="F34" s="179"/>
      <c r="G34" s="112"/>
      <c r="H34" s="179"/>
      <c r="I34" s="179"/>
      <c r="J34" s="179"/>
      <c r="K34" s="179"/>
      <c r="L34" s="82"/>
      <c r="M34" s="177"/>
      <c r="N34" s="177"/>
      <c r="O34" s="177"/>
      <c r="P34" s="177"/>
      <c r="Q34" s="59"/>
      <c r="R34" s="72"/>
    </row>
    <row r="35" spans="1:34" ht="16" x14ac:dyDescent="0.2">
      <c r="A35" s="72"/>
      <c r="B35" s="98"/>
      <c r="C35" s="126" t="str">
        <f>CONCATENATE(IF(C30&lt;&gt;"",CONCATENATE("- ",C30,CHAR(10),),""),IF(C31&lt;&gt;"",CONCATENATE("- ",C31,CHAR(10),),""),IF(C32&lt;&gt;"",CONCATENATE("- ",C32,CHAR(10),),""),IF(C33&lt;&gt;"",CONCATENATE("- ",C33,CHAR(10),),""),IF(C34&lt;&gt;"",CONCATENATE("- ",C34,CHAR(10),),""),)</f>
        <v/>
      </c>
      <c r="D35" s="126"/>
      <c r="E35" s="126"/>
      <c r="F35" s="126"/>
      <c r="G35" s="126"/>
      <c r="H35" s="126" t="str">
        <f>CONCATENATE(IF(H30&lt;&gt;"",CONCATENATE("- ",H30,CHAR(10),),""),IF(H31&lt;&gt;"",CONCATENATE("- ",H31,CHAR(10),),""),IF(H32&lt;&gt;"",CONCATENATE("- ",H32,CHAR(10),),""),IF(H33&lt;&gt;"",CONCATENATE("- ",H33,CHAR(10),),""),IF(H34&lt;&gt;"",CONCATENATE("- ",H34,CHAR(10),),""),)</f>
        <v/>
      </c>
      <c r="I35" s="126"/>
      <c r="J35" s="126"/>
      <c r="K35" s="126"/>
      <c r="L35" s="126"/>
      <c r="M35" s="126" t="str">
        <f>CONCATENATE(IF(M30&lt;&gt;"",CONCATENATE("- ",M30,CHAR(10),),""),IF(M31&lt;&gt;"",CONCATENATE("- ",M31,CHAR(10),),""),IF(M32&lt;&gt;"",CONCATENATE("- ",M32,CHAR(10),),""),IF(M33&lt;&gt;"",CONCATENATE("- ",M33,CHAR(10),),""),IF(M34&lt;&gt;"",CONCATENATE("- ",M34,CHAR(10),),""),)</f>
        <v/>
      </c>
      <c r="N35" s="124"/>
      <c r="O35" s="124"/>
      <c r="P35" s="124"/>
      <c r="Q35" s="125"/>
      <c r="R35" s="72"/>
    </row>
    <row r="36" spans="1:34" ht="16" x14ac:dyDescent="0.2">
      <c r="A36" s="72"/>
      <c r="B36" s="89"/>
      <c r="C36" s="144" t="s">
        <v>79</v>
      </c>
      <c r="D36" s="82"/>
      <c r="E36" s="82"/>
      <c r="F36" s="82"/>
      <c r="G36" s="82"/>
      <c r="H36" s="91"/>
      <c r="I36" s="91"/>
      <c r="J36" s="91"/>
      <c r="K36" s="91"/>
      <c r="L36" s="91"/>
      <c r="M36" s="91"/>
      <c r="N36" s="91"/>
      <c r="O36" s="91"/>
      <c r="P36" s="91"/>
      <c r="Q36" s="62"/>
      <c r="R36" s="72"/>
      <c r="Y36" s="80"/>
      <c r="Z36" s="80"/>
      <c r="AA36" s="80"/>
      <c r="AB36" s="80"/>
      <c r="AC36" s="80"/>
      <c r="AD36" s="80"/>
      <c r="AE36" s="80">
        <v>0</v>
      </c>
      <c r="AF36" s="80"/>
      <c r="AG36" s="80"/>
      <c r="AH36" s="136"/>
    </row>
    <row r="37" spans="1:34" ht="16" x14ac:dyDescent="0.2">
      <c r="A37" s="72"/>
      <c r="B37" s="89"/>
      <c r="C37" s="92"/>
      <c r="D37" s="240" t="s">
        <v>80</v>
      </c>
      <c r="E37" s="240"/>
      <c r="F37" s="241"/>
      <c r="G37" s="86"/>
      <c r="H37" s="93"/>
      <c r="I37" s="240" t="s">
        <v>85</v>
      </c>
      <c r="J37" s="240"/>
      <c r="K37" s="241"/>
      <c r="L37" s="86"/>
      <c r="M37" s="93"/>
      <c r="N37" s="247" t="s">
        <v>90</v>
      </c>
      <c r="O37" s="247"/>
      <c r="P37" s="248"/>
      <c r="Q37" s="62"/>
      <c r="R37" s="72"/>
      <c r="Y37" s="153">
        <f>RANK(AA37,$AA$37:$AA$50)</f>
        <v>1</v>
      </c>
      <c r="Z37" s="153">
        <f>IF(COUNTIF($Y37:$Y$50,Y37)&gt;1,RANK(AA37,$AA$37:$AA$50)+COUNTIF($Y37:$Y$50,Y37)-1,RANK(AA37,$AA$37:$AA$50))</f>
        <v>14</v>
      </c>
      <c r="AA37" s="80">
        <f>C37</f>
        <v>0</v>
      </c>
      <c r="AB37" s="80" t="str">
        <f>D37</f>
        <v>DC/DC Power Converters</v>
      </c>
      <c r="AC37" s="80"/>
      <c r="AD37" s="80" t="str">
        <f>VLOOKUP(ROW()-(ROW($Z$37)-1),$Z$37:$AB$50,3,FALSE)</f>
        <v>Education in Industrial Electronics</v>
      </c>
      <c r="AE37" s="80">
        <f>VLOOKUP(ROW()-(ROW($Z$37)-1),$Z$37:$AB$50,2,FALSE)</f>
        <v>0</v>
      </c>
      <c r="AF37" s="80" t="str">
        <f>CONCATENATE(IF(AE37&gt;=AE36,CONCATENATE("- ",AD37,": ",AE37,CHAR(10)),""),IF(AE38&gt;=AE36,CONCATENATE("- ",AD38,": ",AE38,CHAR(10)),""),IF(AE39&gt;=AE36,CONCATENATE("- ",AD39,": ",AE39,CHAR(10)),""),IF(AE40&gt;=AE36,CONCATENATE("- ",AD40,": ",AE40,CHAR(10)),""),IF(AE41&gt;=AE36,CONCATENATE("- ",AD41,": ",AE41,CHAR(10)),""),IF(AE42&gt;=AE36,CONCATENATE("- ",AD42,": ",AE42,CHAR(10)),""),IF(AE43&gt;=AE36,CONCATENATE("- ",AD43,": ",AE43,CHAR(10)),""),IF(AE44&gt;=AE36,CONCATENATE("- ",AD44,": ",AE44,CHAR(10)),""),IF(AE45&gt;=AE36,CONCATENATE("- ",AD45,": ",AE45,CHAR(10)),""),IF(AE46&gt;=AE36,CONCATENATE("- ",AD46,": ",AE46,CHAR(10)),""),IF(AE47&gt;=AE36,CONCATENATE("- ",AD47,": ",AE47,CHAR(10)),""),IF(AE48&gt;=AE36,CONCATENATE("- ",AD48,": ",AE48,CHAR(10)),""),IF(AE49&gt;=AE36,CONCATENATE("- ",AD49,": ",AE49,CHAR(10)),""),IF(AE50&gt;=AE36,CONCATENATE("- ",AD50,": ",AE50,CHAR(10)),""))</f>
        <v xml:space="preserve">- Education in Industrial Electronics: 0
- Artificial Intelligence and Data Sciences: 0
- Human Factors in Industrial Eco-Systems: 0
- Digitalization and Cyber-physical systems: 0
- Informatics and Communication: 0
- Factory and Building automation: 0
- Electronics for Industrial control applications: 0
- Industrial applications of Automatic Control: 0
- Advanced sensing, signal processing and actuation: 0
- Robotics, Mechatronics and Motion Control: 0
- Renewable Energies and Energy Storage Systems: 0
- Electrical Machines and Drives: 0
- Power Converters for Grid Connection: 0
- DC/DC Power Converters: 0
</v>
      </c>
      <c r="AG37" s="80"/>
      <c r="AH37" s="136"/>
    </row>
    <row r="38" spans="1:34" ht="16" x14ac:dyDescent="0.2">
      <c r="A38" s="72"/>
      <c r="B38" s="89"/>
      <c r="C38" s="94"/>
      <c r="D38" s="180" t="s">
        <v>81</v>
      </c>
      <c r="E38" s="180"/>
      <c r="F38" s="181"/>
      <c r="G38" s="86"/>
      <c r="H38" s="95"/>
      <c r="I38" s="180" t="s">
        <v>86</v>
      </c>
      <c r="J38" s="180"/>
      <c r="K38" s="181"/>
      <c r="L38" s="86"/>
      <c r="M38" s="95"/>
      <c r="N38" s="182" t="s">
        <v>91</v>
      </c>
      <c r="O38" s="182"/>
      <c r="P38" s="183"/>
      <c r="Q38" s="62"/>
      <c r="R38" s="72"/>
      <c r="Y38" s="153">
        <f t="shared" ref="Y38:Y50" si="0">RANK(AA38,$AA$37:$AA$50)</f>
        <v>1</v>
      </c>
      <c r="Z38" s="153">
        <f>IF(COUNTIF($Y38:$Y$50,Y38)&gt;1,RANK(AA38,$AA$37:$AA$50)+COUNTIF($Y38:$Y$50,Y38)-1,RANK(AA38,$AA$37:$AA$50))</f>
        <v>13</v>
      </c>
      <c r="AA38" s="80">
        <f t="shared" ref="AA38:AB41" si="1">C38</f>
        <v>0</v>
      </c>
      <c r="AB38" s="80" t="str">
        <f t="shared" si="1"/>
        <v>Power Converters for Grid Connection</v>
      </c>
      <c r="AC38" s="80"/>
      <c r="AD38" s="80" t="str">
        <f t="shared" ref="AD38:AD50" si="2">VLOOKUP(ROW()-(ROW($Z$37)-1),$Z$37:$AB$50,3,FALSE)</f>
        <v>Artificial Intelligence and Data Sciences</v>
      </c>
      <c r="AE38" s="80">
        <f t="shared" ref="AE38:AE50" si="3">VLOOKUP(ROW()-(ROW($Z$37)-1),$Z$37:$AB$50,2,FALSE)</f>
        <v>0</v>
      </c>
      <c r="AF38" s="80"/>
      <c r="AG38" s="80"/>
      <c r="AH38" s="136"/>
    </row>
    <row r="39" spans="1:34" ht="16" x14ac:dyDescent="0.2">
      <c r="A39" s="72"/>
      <c r="B39" s="89"/>
      <c r="C39" s="94"/>
      <c r="D39" s="180" t="s">
        <v>82</v>
      </c>
      <c r="E39" s="180"/>
      <c r="F39" s="181"/>
      <c r="G39" s="86"/>
      <c r="H39" s="95"/>
      <c r="I39" s="180" t="s">
        <v>87</v>
      </c>
      <c r="J39" s="180"/>
      <c r="K39" s="181"/>
      <c r="L39" s="86"/>
      <c r="M39" s="95"/>
      <c r="N39" s="182" t="s">
        <v>92</v>
      </c>
      <c r="O39" s="182"/>
      <c r="P39" s="183"/>
      <c r="Q39" s="62"/>
      <c r="R39" s="72"/>
      <c r="Y39" s="153">
        <f t="shared" si="0"/>
        <v>1</v>
      </c>
      <c r="Z39" s="153">
        <f>IF(COUNTIF($Y39:$Y$50,Y39)&gt;1,RANK(AA39,$AA$37:$AA$50)+COUNTIF($Y39:$Y$50,Y39)-1,RANK(AA39,$AA$37:$AA$50))</f>
        <v>12</v>
      </c>
      <c r="AA39" s="80">
        <f t="shared" si="1"/>
        <v>0</v>
      </c>
      <c r="AB39" s="80" t="str">
        <f t="shared" si="1"/>
        <v>Electrical Machines and Drives</v>
      </c>
      <c r="AC39" s="80"/>
      <c r="AD39" s="80" t="str">
        <f t="shared" si="2"/>
        <v>Human Factors in Industrial Eco-Systems</v>
      </c>
      <c r="AE39" s="80">
        <f t="shared" si="3"/>
        <v>0</v>
      </c>
      <c r="AF39" s="80"/>
      <c r="AG39" s="80"/>
      <c r="AH39" s="136"/>
    </row>
    <row r="40" spans="1:34" ht="16" x14ac:dyDescent="0.2">
      <c r="A40" s="72"/>
      <c r="B40" s="89"/>
      <c r="C40" s="94"/>
      <c r="D40" s="180" t="s">
        <v>83</v>
      </c>
      <c r="E40" s="180"/>
      <c r="F40" s="181"/>
      <c r="G40" s="86"/>
      <c r="H40" s="95"/>
      <c r="I40" s="180" t="s">
        <v>88</v>
      </c>
      <c r="J40" s="180"/>
      <c r="K40" s="181"/>
      <c r="L40" s="86"/>
      <c r="M40" s="97"/>
      <c r="N40" s="185" t="s">
        <v>93</v>
      </c>
      <c r="O40" s="185"/>
      <c r="P40" s="186"/>
      <c r="Q40" s="62"/>
      <c r="R40" s="72"/>
      <c r="Y40" s="153">
        <f t="shared" si="0"/>
        <v>1</v>
      </c>
      <c r="Z40" s="153">
        <f>IF(COUNTIF($Y40:$Y$50,Y40)&gt;1,RANK(AA40,$AA$37:$AA$50)+COUNTIF($Y40:$Y$50,Y40)-1,RANK(AA40,$AA$37:$AA$50))</f>
        <v>11</v>
      </c>
      <c r="AA40" s="80">
        <f t="shared" si="1"/>
        <v>0</v>
      </c>
      <c r="AB40" s="80" t="str">
        <f t="shared" si="1"/>
        <v>Renewable Energies and Energy Storage Systems</v>
      </c>
      <c r="AC40" s="80"/>
      <c r="AD40" s="80" t="str">
        <f t="shared" si="2"/>
        <v>Digitalization and Cyber-physical systems</v>
      </c>
      <c r="AE40" s="80">
        <f t="shared" si="3"/>
        <v>0</v>
      </c>
      <c r="AF40" s="80"/>
      <c r="AG40" s="80"/>
      <c r="AH40" s="136"/>
    </row>
    <row r="41" spans="1:34" ht="16" x14ac:dyDescent="0.2">
      <c r="A41" s="72"/>
      <c r="B41" s="89"/>
      <c r="C41" s="96"/>
      <c r="D41" s="187" t="s">
        <v>84</v>
      </c>
      <c r="E41" s="187"/>
      <c r="F41" s="188"/>
      <c r="G41" s="86"/>
      <c r="H41" s="97"/>
      <c r="I41" s="187" t="s">
        <v>89</v>
      </c>
      <c r="J41" s="187"/>
      <c r="K41" s="188"/>
      <c r="L41" s="86"/>
      <c r="M41" s="139"/>
      <c r="N41" s="82"/>
      <c r="O41" s="82"/>
      <c r="P41" s="82"/>
      <c r="Q41" s="62"/>
      <c r="R41" s="72"/>
      <c r="Y41" s="153">
        <f t="shared" si="0"/>
        <v>1</v>
      </c>
      <c r="Z41" s="153">
        <f>IF(COUNTIF($Y41:$Y$50,Y41)&gt;1,RANK(AA41,$AA$37:$AA$50)+COUNTIF($Y41:$Y$50,Y41)-1,RANK(AA41,$AA$37:$AA$50))</f>
        <v>10</v>
      </c>
      <c r="AA41" s="80">
        <f t="shared" si="1"/>
        <v>0</v>
      </c>
      <c r="AB41" s="80" t="str">
        <f t="shared" si="1"/>
        <v>Robotics, Mechatronics and Motion Control</v>
      </c>
      <c r="AC41" s="80"/>
      <c r="AD41" s="80" t="str">
        <f t="shared" si="2"/>
        <v>Informatics and Communication</v>
      </c>
      <c r="AE41" s="80">
        <f t="shared" si="3"/>
        <v>0</v>
      </c>
      <c r="AF41" s="80"/>
      <c r="AG41" s="80"/>
      <c r="AH41" s="136"/>
    </row>
    <row r="42" spans="1:34" ht="11" customHeight="1" x14ac:dyDescent="0.2">
      <c r="A42" s="72"/>
      <c r="B42" s="98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62"/>
      <c r="R42" s="72"/>
      <c r="Y42" s="153">
        <f t="shared" si="0"/>
        <v>1</v>
      </c>
      <c r="Z42" s="153">
        <f>IF(COUNTIF($Y42:$Y$50,Y42)&gt;1,RANK(AA42,$AA$37:$AA$50)+COUNTIF($Y42:$Y$50,Y42)-1,RANK(AA42,$AA$37:$AA$50))</f>
        <v>9</v>
      </c>
      <c r="AA42" s="80">
        <f>H37</f>
        <v>0</v>
      </c>
      <c r="AB42" s="80" t="str">
        <f>I37</f>
        <v>Advanced sensing, signal processing and actuation</v>
      </c>
      <c r="AC42" s="80"/>
      <c r="AD42" s="80" t="str">
        <f t="shared" si="2"/>
        <v>Factory and Building automation</v>
      </c>
      <c r="AE42" s="80">
        <f t="shared" si="3"/>
        <v>0</v>
      </c>
      <c r="AF42" s="80"/>
      <c r="AG42" s="80"/>
      <c r="AH42" s="136"/>
    </row>
    <row r="43" spans="1:34" ht="11" customHeight="1" x14ac:dyDescent="0.2">
      <c r="A43" s="72"/>
      <c r="B43" s="252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4"/>
      <c r="R43" s="72"/>
      <c r="Y43" s="153">
        <f t="shared" si="0"/>
        <v>1</v>
      </c>
      <c r="Z43" s="153">
        <f>IF(COUNTIF($Y43:$Y$50,Y43)&gt;1,RANK(AA43,$AA$37:$AA$50)+COUNTIF($Y43:$Y$50,Y43)-1,RANK(AA43,$AA$37:$AA$50))</f>
        <v>8</v>
      </c>
      <c r="AA43" s="80">
        <f t="shared" ref="AA43:AB46" si="4">H38</f>
        <v>0</v>
      </c>
      <c r="AB43" s="80" t="str">
        <f t="shared" si="4"/>
        <v>Industrial applications of Automatic Control</v>
      </c>
      <c r="AC43" s="80"/>
      <c r="AD43" s="80" t="str">
        <f t="shared" si="2"/>
        <v>Electronics for Industrial control applications</v>
      </c>
      <c r="AE43" s="80">
        <f t="shared" si="3"/>
        <v>0</v>
      </c>
      <c r="AF43" s="80"/>
      <c r="AG43" s="80"/>
      <c r="AH43" s="136"/>
    </row>
    <row r="44" spans="1:34" ht="16" x14ac:dyDescent="0.2">
      <c r="A44" s="72"/>
      <c r="B44" s="63"/>
      <c r="C44" s="261" t="s">
        <v>36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3"/>
      <c r="Q44" s="99"/>
      <c r="R44" s="72"/>
      <c r="Y44" s="153">
        <f t="shared" si="0"/>
        <v>1</v>
      </c>
      <c r="Z44" s="153">
        <f>IF(COUNTIF($Y44:$Y$50,Y44)&gt;1,RANK(AA44,$AA$37:$AA$50)+COUNTIF($Y44:$Y$50,Y44)-1,RANK(AA44,$AA$37:$AA$50))</f>
        <v>7</v>
      </c>
      <c r="AA44" s="80">
        <f t="shared" si="4"/>
        <v>0</v>
      </c>
      <c r="AB44" s="80" t="str">
        <f t="shared" si="4"/>
        <v>Electronics for Industrial control applications</v>
      </c>
      <c r="AC44" s="80"/>
      <c r="AD44" s="80" t="str">
        <f t="shared" si="2"/>
        <v>Industrial applications of Automatic Control</v>
      </c>
      <c r="AE44" s="80">
        <f t="shared" si="3"/>
        <v>0</v>
      </c>
      <c r="AF44" s="80"/>
      <c r="AG44" s="80"/>
      <c r="AH44" s="136"/>
    </row>
    <row r="45" spans="1:34" ht="16" x14ac:dyDescent="0.2">
      <c r="A45" s="72"/>
      <c r="B45" s="100"/>
      <c r="C45" s="101" t="s">
        <v>30</v>
      </c>
      <c r="D45" s="25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60"/>
      <c r="Q45" s="102"/>
      <c r="R45" s="72"/>
      <c r="Y45" s="153">
        <f t="shared" si="0"/>
        <v>1</v>
      </c>
      <c r="Z45" s="153">
        <f>IF(COUNTIF($Y45:$Y$50,Y45)&gt;1,RANK(AA45,$AA$37:$AA$50)+COUNTIF($Y45:$Y$50,Y45)-1,RANK(AA45,$AA$37:$AA$50))</f>
        <v>6</v>
      </c>
      <c r="AA45" s="80">
        <f t="shared" si="4"/>
        <v>0</v>
      </c>
      <c r="AB45" s="80" t="str">
        <f t="shared" si="4"/>
        <v>Factory and Building automation</v>
      </c>
      <c r="AC45" s="80"/>
      <c r="AD45" s="80" t="str">
        <f t="shared" si="2"/>
        <v>Advanced sensing, signal processing and actuation</v>
      </c>
      <c r="AE45" s="80">
        <f t="shared" si="3"/>
        <v>0</v>
      </c>
      <c r="AF45" s="80"/>
      <c r="AG45" s="80"/>
      <c r="AH45" s="136"/>
    </row>
    <row r="46" spans="1:34" ht="16" x14ac:dyDescent="0.2">
      <c r="A46" s="72"/>
      <c r="B46" s="100"/>
      <c r="C46" s="103" t="s">
        <v>31</v>
      </c>
      <c r="D46" s="258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60"/>
      <c r="Q46" s="104"/>
      <c r="R46" s="72"/>
      <c r="Y46" s="153">
        <f t="shared" si="0"/>
        <v>1</v>
      </c>
      <c r="Z46" s="153">
        <f>IF(COUNTIF($Y46:$Y$50,Y46)&gt;1,RANK(AA46,$AA$37:$AA$50)+COUNTIF($Y46:$Y$50,Y46)-1,RANK(AA46,$AA$37:$AA$50))</f>
        <v>5</v>
      </c>
      <c r="AA46" s="80">
        <f t="shared" si="4"/>
        <v>0</v>
      </c>
      <c r="AB46" s="80" t="str">
        <f t="shared" si="4"/>
        <v>Informatics and Communication</v>
      </c>
      <c r="AC46" s="80"/>
      <c r="AD46" s="80" t="str">
        <f t="shared" si="2"/>
        <v>Robotics, Mechatronics and Motion Control</v>
      </c>
      <c r="AE46" s="80">
        <f t="shared" si="3"/>
        <v>0</v>
      </c>
      <c r="AF46" s="80"/>
      <c r="AG46" s="80"/>
      <c r="AH46" s="136"/>
    </row>
    <row r="47" spans="1:34" ht="16" x14ac:dyDescent="0.2">
      <c r="A47" s="72"/>
      <c r="B47" s="100"/>
      <c r="C47" s="103" t="s">
        <v>32</v>
      </c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60"/>
      <c r="Q47" s="104"/>
      <c r="R47" s="72"/>
      <c r="Y47" s="153">
        <f t="shared" si="0"/>
        <v>1</v>
      </c>
      <c r="Z47" s="153">
        <f>IF(COUNTIF($Y47:$Y$50,Y47)&gt;1,RANK(AA47,$AA$37:$AA$50)+COUNTIF($Y47:$Y$50,Y47)-1,RANK(AA47,$AA$37:$AA$50))</f>
        <v>4</v>
      </c>
      <c r="AA47" s="80">
        <f>M37</f>
        <v>0</v>
      </c>
      <c r="AB47" s="80" t="str">
        <f>N37</f>
        <v>Digitalization and Cyber-physical systems</v>
      </c>
      <c r="AC47" s="80"/>
      <c r="AD47" s="80" t="str">
        <f t="shared" si="2"/>
        <v>Renewable Energies and Energy Storage Systems</v>
      </c>
      <c r="AE47" s="80">
        <f t="shared" si="3"/>
        <v>0</v>
      </c>
      <c r="AF47" s="80"/>
      <c r="AG47" s="80"/>
      <c r="AH47" s="136"/>
    </row>
    <row r="48" spans="1:34" ht="16" x14ac:dyDescent="0.2">
      <c r="A48" s="72"/>
      <c r="B48" s="100"/>
      <c r="C48" s="103" t="s">
        <v>33</v>
      </c>
      <c r="D48" s="258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60"/>
      <c r="Q48" s="104"/>
      <c r="R48" s="72"/>
      <c r="Y48" s="153">
        <f t="shared" si="0"/>
        <v>1</v>
      </c>
      <c r="Z48" s="153">
        <f>IF(COUNTIF($Y48:$Y$50,Y48)&gt;1,RANK(AA48,$AA$37:$AA$50)+COUNTIF($Y48:$Y$50,Y48)-1,RANK(AA48,$AA$37:$AA$50))</f>
        <v>3</v>
      </c>
      <c r="AA48" s="80">
        <f t="shared" ref="AA48:AB50" si="5">M38</f>
        <v>0</v>
      </c>
      <c r="AB48" s="80" t="str">
        <f t="shared" si="5"/>
        <v>Human Factors in Industrial Eco-Systems</v>
      </c>
      <c r="AC48" s="80"/>
      <c r="AD48" s="80" t="str">
        <f t="shared" si="2"/>
        <v>Electrical Machines and Drives</v>
      </c>
      <c r="AE48" s="80">
        <f t="shared" si="3"/>
        <v>0</v>
      </c>
      <c r="AF48" s="80"/>
      <c r="AG48" s="80"/>
      <c r="AH48" s="136"/>
    </row>
    <row r="49" spans="1:34" ht="16" x14ac:dyDescent="0.2">
      <c r="A49" s="72"/>
      <c r="B49" s="65"/>
      <c r="C49" s="90" t="s">
        <v>34</v>
      </c>
      <c r="D49" s="264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6"/>
      <c r="Q49" s="59"/>
      <c r="R49" s="72"/>
      <c r="Y49" s="153">
        <f t="shared" si="0"/>
        <v>1</v>
      </c>
      <c r="Z49" s="153">
        <f>IF(COUNTIF($Y49:$Y$50,Y49)&gt;1,RANK(AA49,$AA$37:$AA$50)+COUNTIF($Y49:$Y$50,Y49)-1,RANK(AA49,$AA$37:$AA$50))</f>
        <v>2</v>
      </c>
      <c r="AA49" s="80">
        <f t="shared" si="5"/>
        <v>0</v>
      </c>
      <c r="AB49" s="80" t="str">
        <f t="shared" si="5"/>
        <v>Artificial Intelligence and Data Sciences</v>
      </c>
      <c r="AC49" s="80"/>
      <c r="AD49" s="80" t="str">
        <f t="shared" si="2"/>
        <v>Power Converters for Grid Connection</v>
      </c>
      <c r="AE49" s="80">
        <f t="shared" si="3"/>
        <v>0</v>
      </c>
      <c r="AF49" s="80"/>
      <c r="AG49" s="80"/>
      <c r="AH49" s="136"/>
    </row>
    <row r="50" spans="1:34" ht="16" x14ac:dyDescent="0.2">
      <c r="A50" s="72"/>
      <c r="B50" s="65"/>
      <c r="C50" s="90" t="s">
        <v>46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62"/>
      <c r="R50" s="72"/>
      <c r="Y50" s="153">
        <f t="shared" si="0"/>
        <v>1</v>
      </c>
      <c r="Z50" s="153">
        <f>IF(COUNTIF($Y50:$Y$50,Y50)&gt;1,RANK(AA50,$AA$37:$AA$50)+COUNTIF($Y50:$Y$50,Y50)-1,RANK(AA50,$AA$37:$AA$50))</f>
        <v>1</v>
      </c>
      <c r="AA50" s="80">
        <f t="shared" si="5"/>
        <v>0</v>
      </c>
      <c r="AB50" s="80" t="str">
        <f t="shared" si="5"/>
        <v>Education in Industrial Electronics</v>
      </c>
      <c r="AC50" s="80"/>
      <c r="AD50" s="80" t="str">
        <f t="shared" si="2"/>
        <v>DC/DC Power Converters</v>
      </c>
      <c r="AE50" s="80">
        <f t="shared" si="3"/>
        <v>0</v>
      </c>
      <c r="AF50" s="80"/>
      <c r="AG50" s="80"/>
      <c r="AH50" s="136"/>
    </row>
    <row r="51" spans="1:34" ht="16" x14ac:dyDescent="0.2">
      <c r="A51" s="72"/>
      <c r="B51" s="65"/>
      <c r="C51" s="90" t="s">
        <v>47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62"/>
      <c r="R51" s="72"/>
      <c r="Y51" s="153"/>
      <c r="Z51" s="153"/>
      <c r="AA51" s="80"/>
      <c r="AB51" s="80"/>
      <c r="AC51" s="80"/>
      <c r="AD51" s="80"/>
      <c r="AE51" s="80"/>
      <c r="AF51" s="80"/>
      <c r="AG51" s="80"/>
      <c r="AH51" s="136"/>
    </row>
    <row r="52" spans="1:34" ht="16" x14ac:dyDescent="0.2">
      <c r="A52" s="72"/>
      <c r="B52" s="65"/>
      <c r="C52" s="90" t="s">
        <v>48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62"/>
      <c r="R52" s="72"/>
    </row>
    <row r="53" spans="1:34" ht="16" x14ac:dyDescent="0.2">
      <c r="A53" s="72"/>
      <c r="B53" s="65"/>
      <c r="C53" s="90" t="s">
        <v>35</v>
      </c>
      <c r="D53" s="267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9"/>
      <c r="Q53" s="59"/>
      <c r="R53" s="72"/>
    </row>
    <row r="54" spans="1:34" ht="16" x14ac:dyDescent="0.2">
      <c r="A54" s="72"/>
      <c r="B54" s="65"/>
      <c r="C54" s="255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62"/>
      <c r="R54" s="72"/>
    </row>
    <row r="55" spans="1:34" ht="16" x14ac:dyDescent="0.2">
      <c r="A55" s="72"/>
      <c r="B55" s="63"/>
      <c r="C55" s="244" t="s">
        <v>37</v>
      </c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6"/>
      <c r="Q55" s="88"/>
      <c r="R55" s="72"/>
    </row>
    <row r="56" spans="1:34" ht="16" x14ac:dyDescent="0.2">
      <c r="A56" s="72"/>
      <c r="B56" s="105"/>
      <c r="C56" s="270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2"/>
      <c r="Q56" s="66"/>
      <c r="R56" s="72"/>
    </row>
    <row r="57" spans="1:34" ht="16" x14ac:dyDescent="0.2">
      <c r="A57" s="72"/>
      <c r="B57" s="105"/>
      <c r="C57" s="273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5"/>
      <c r="Q57" s="66"/>
      <c r="R57" s="72"/>
    </row>
    <row r="58" spans="1:34" ht="16" x14ac:dyDescent="0.2">
      <c r="A58" s="72"/>
      <c r="B58" s="105"/>
      <c r="C58" s="273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5"/>
      <c r="Q58" s="66"/>
      <c r="R58" s="72"/>
    </row>
    <row r="59" spans="1:34" ht="16" x14ac:dyDescent="0.2">
      <c r="A59" s="72"/>
      <c r="B59" s="105"/>
      <c r="C59" s="273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5"/>
      <c r="Q59" s="66"/>
      <c r="R59" s="72"/>
    </row>
    <row r="60" spans="1:34" ht="56.25" customHeight="1" x14ac:dyDescent="0.2">
      <c r="A60" s="72"/>
      <c r="B60" s="105"/>
      <c r="C60" s="276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8"/>
      <c r="Q60" s="66"/>
      <c r="R60" s="72"/>
    </row>
    <row r="61" spans="1:34" ht="16" customHeight="1" x14ac:dyDescent="0.2">
      <c r="A61" s="72"/>
      <c r="B61" s="105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7"/>
      <c r="R61" s="72"/>
    </row>
    <row r="62" spans="1:34" ht="38" customHeight="1" x14ac:dyDescent="0.2">
      <c r="A62" s="72"/>
      <c r="B62" s="63"/>
      <c r="C62" s="106" t="s">
        <v>98</v>
      </c>
      <c r="D62" s="91"/>
      <c r="E62" s="91"/>
      <c r="F62" s="91"/>
      <c r="G62" s="91"/>
      <c r="H62" s="91"/>
      <c r="I62" s="91"/>
      <c r="J62" s="91"/>
      <c r="K62" s="279" t="s">
        <v>100</v>
      </c>
      <c r="L62" s="279"/>
      <c r="M62" s="279"/>
      <c r="N62" s="279"/>
      <c r="O62" s="279"/>
      <c r="P62" s="279"/>
      <c r="Q62" s="64"/>
      <c r="R62" s="72"/>
      <c r="AC62" s="81">
        <f>COUNTIF(AC63:AC121,"&gt;0")</f>
        <v>0</v>
      </c>
      <c r="AF62" s="81">
        <f>COUNTIF(AF63:AF121,"&gt;0")</f>
        <v>0</v>
      </c>
    </row>
    <row r="63" spans="1:34" ht="52" customHeight="1" x14ac:dyDescent="0.2">
      <c r="A63" s="72"/>
      <c r="B63" s="107">
        <v>1</v>
      </c>
      <c r="C63" s="249"/>
      <c r="D63" s="250"/>
      <c r="E63" s="250"/>
      <c r="F63" s="250"/>
      <c r="G63" s="250"/>
      <c r="H63" s="250"/>
      <c r="I63" s="251"/>
      <c r="J63" s="107">
        <v>1</v>
      </c>
      <c r="K63" s="176"/>
      <c r="L63" s="176"/>
      <c r="M63" s="176"/>
      <c r="N63" s="176"/>
      <c r="O63" s="176"/>
      <c r="P63" s="176"/>
      <c r="Q63" s="66"/>
      <c r="R63" s="72"/>
      <c r="AB63" s="81" t="str">
        <f>CONCATENATE(AD63,AD64,AD65,AD66,AD67,AD68,AD69,AD70,AD71,AD72,AD73,AD74,AD75,AD76,AD77,AD78,AD79,AD80,AD81,AD82,AD83,AD84,AD85,AD86,AD87,AD88,AD89,AD90,AD91,AD92,AD93,AD94,AD95,AD96,AD97,AD98,AD99,AD100,AD101,AD102,AD103,AD104,AD105,AD106,AD107,AD108,AD109,AD110,AD111,AD112,AD113,AD114,AD115,AD116,AD117,AD118,AD119,AD120,AD121)</f>
        <v/>
      </c>
      <c r="AC63" s="81">
        <f>LEN(AD63)</f>
        <v>0</v>
      </c>
      <c r="AD63" s="81" t="str">
        <f>IF(C63&lt;&gt;"",CONCATENATE("- ",C63,CHAR(10),),"")</f>
        <v/>
      </c>
      <c r="AE63" s="81" t="str">
        <f>IF(K63&lt;&gt;"",CONCATENATE("- ",K63,CHAR(10),),"")</f>
        <v/>
      </c>
      <c r="AF63" s="81">
        <f>LEN(AE63)</f>
        <v>0</v>
      </c>
      <c r="AG63" s="81" t="str">
        <f>CONCATENATE(AE63,AE64,AE65,AE66,AE67,AE68,AE69,AE70,AE71,AE72,AE73,AE74,AE75,AE76,AE77,AE78,AE79,AE80,AE81,AE82,AE83,AE84,AE85,AE86,AE87,AE88,AE89,AE90,AE91,AE92,AE93,AE94,AE95,AE96,AE97,AE98,AE99,AE100,AE101,AE102,AE103,AE104,AE105,AE106,AE107,AE108,AE109,AE110,AE111,AE112,AE113,AE114,AE115,AE116,AE117,AE118,AE119,AE120,AE121)</f>
        <v/>
      </c>
    </row>
    <row r="64" spans="1:34" ht="52" customHeight="1" x14ac:dyDescent="0.2">
      <c r="A64" s="72"/>
      <c r="B64" s="107">
        <f t="shared" ref="B64:B92" si="6">B63+1</f>
        <v>2</v>
      </c>
      <c r="C64" s="249"/>
      <c r="D64" s="250"/>
      <c r="E64" s="250"/>
      <c r="F64" s="250"/>
      <c r="G64" s="250"/>
      <c r="H64" s="250"/>
      <c r="I64" s="251"/>
      <c r="J64" s="107">
        <f t="shared" ref="J64:J92" si="7">J63+1</f>
        <v>2</v>
      </c>
      <c r="K64" s="176"/>
      <c r="L64" s="176"/>
      <c r="M64" s="176"/>
      <c r="N64" s="176"/>
      <c r="O64" s="176"/>
      <c r="P64" s="176"/>
      <c r="Q64" s="66"/>
      <c r="R64" s="72"/>
      <c r="AC64" s="81">
        <f t="shared" ref="AC64:AC121" si="8">LEN(AD64)</f>
        <v>0</v>
      </c>
      <c r="AD64" s="81" t="str">
        <f t="shared" ref="AD64:AD92" si="9">IF(C64&lt;&gt;"",CONCATENATE("- ",C64,CHAR(10),),"")</f>
        <v/>
      </c>
      <c r="AE64" s="81" t="str">
        <f t="shared" ref="AE64:AE92" si="10">IF(K64&lt;&gt;"",CONCATENATE("- ",K64,CHAR(10),),"")</f>
        <v/>
      </c>
      <c r="AF64" s="81">
        <f t="shared" ref="AF64:AF90" si="11">LEN(AE64)</f>
        <v>0</v>
      </c>
    </row>
    <row r="65" spans="1:32" ht="52" customHeight="1" x14ac:dyDescent="0.2">
      <c r="A65" s="72"/>
      <c r="B65" s="107">
        <f t="shared" si="6"/>
        <v>3</v>
      </c>
      <c r="C65" s="249"/>
      <c r="D65" s="250"/>
      <c r="E65" s="250"/>
      <c r="F65" s="250"/>
      <c r="G65" s="250"/>
      <c r="H65" s="250"/>
      <c r="I65" s="251"/>
      <c r="J65" s="107">
        <f t="shared" si="7"/>
        <v>3</v>
      </c>
      <c r="K65" s="176"/>
      <c r="L65" s="176"/>
      <c r="M65" s="176"/>
      <c r="N65" s="176"/>
      <c r="O65" s="176"/>
      <c r="P65" s="176"/>
      <c r="Q65" s="66"/>
      <c r="R65" s="72"/>
      <c r="AC65" s="81">
        <f t="shared" si="8"/>
        <v>0</v>
      </c>
      <c r="AD65" s="81" t="str">
        <f t="shared" si="9"/>
        <v/>
      </c>
      <c r="AE65" s="81" t="str">
        <f t="shared" si="10"/>
        <v/>
      </c>
      <c r="AF65" s="81">
        <f t="shared" si="11"/>
        <v>0</v>
      </c>
    </row>
    <row r="66" spans="1:32" ht="52" customHeight="1" x14ac:dyDescent="0.2">
      <c r="A66" s="72"/>
      <c r="B66" s="107">
        <f t="shared" si="6"/>
        <v>4</v>
      </c>
      <c r="C66" s="249"/>
      <c r="D66" s="250"/>
      <c r="E66" s="250"/>
      <c r="F66" s="250"/>
      <c r="G66" s="250"/>
      <c r="H66" s="250"/>
      <c r="I66" s="251"/>
      <c r="J66" s="107">
        <f t="shared" si="7"/>
        <v>4</v>
      </c>
      <c r="K66" s="176"/>
      <c r="L66" s="176"/>
      <c r="M66" s="176"/>
      <c r="N66" s="176"/>
      <c r="O66" s="176"/>
      <c r="P66" s="176"/>
      <c r="Q66" s="66"/>
      <c r="R66" s="72"/>
      <c r="AC66" s="81">
        <f t="shared" si="8"/>
        <v>0</v>
      </c>
      <c r="AD66" s="81" t="str">
        <f t="shared" si="9"/>
        <v/>
      </c>
      <c r="AE66" s="81" t="str">
        <f t="shared" si="10"/>
        <v/>
      </c>
      <c r="AF66" s="81">
        <f t="shared" si="11"/>
        <v>0</v>
      </c>
    </row>
    <row r="67" spans="1:32" ht="52" customHeight="1" x14ac:dyDescent="0.2">
      <c r="A67" s="72"/>
      <c r="B67" s="107">
        <f t="shared" si="6"/>
        <v>5</v>
      </c>
      <c r="C67" s="249"/>
      <c r="D67" s="250"/>
      <c r="E67" s="250"/>
      <c r="F67" s="250"/>
      <c r="G67" s="250"/>
      <c r="H67" s="250"/>
      <c r="I67" s="251"/>
      <c r="J67" s="107">
        <f t="shared" si="7"/>
        <v>5</v>
      </c>
      <c r="K67" s="176"/>
      <c r="L67" s="176"/>
      <c r="M67" s="176"/>
      <c r="N67" s="176"/>
      <c r="O67" s="176"/>
      <c r="P67" s="176"/>
      <c r="Q67" s="66"/>
      <c r="R67" s="72"/>
      <c r="AC67" s="81">
        <f t="shared" si="8"/>
        <v>0</v>
      </c>
      <c r="AD67" s="81" t="str">
        <f t="shared" si="9"/>
        <v/>
      </c>
      <c r="AE67" s="81" t="str">
        <f t="shared" si="10"/>
        <v/>
      </c>
      <c r="AF67" s="81">
        <f t="shared" si="11"/>
        <v>0</v>
      </c>
    </row>
    <row r="68" spans="1:32" ht="52" customHeight="1" x14ac:dyDescent="0.2">
      <c r="A68" s="72"/>
      <c r="B68" s="107">
        <f t="shared" si="6"/>
        <v>6</v>
      </c>
      <c r="C68" s="249"/>
      <c r="D68" s="250"/>
      <c r="E68" s="250"/>
      <c r="F68" s="250"/>
      <c r="G68" s="250"/>
      <c r="H68" s="250"/>
      <c r="I68" s="251"/>
      <c r="J68" s="107">
        <f t="shared" si="7"/>
        <v>6</v>
      </c>
      <c r="K68" s="176"/>
      <c r="L68" s="176"/>
      <c r="M68" s="176"/>
      <c r="N68" s="176"/>
      <c r="O68" s="176"/>
      <c r="P68" s="176"/>
      <c r="Q68" s="66"/>
      <c r="R68" s="72"/>
      <c r="AC68" s="81">
        <f t="shared" si="8"/>
        <v>0</v>
      </c>
      <c r="AD68" s="81" t="str">
        <f t="shared" si="9"/>
        <v/>
      </c>
      <c r="AE68" s="81" t="str">
        <f t="shared" si="10"/>
        <v/>
      </c>
      <c r="AF68" s="81">
        <f t="shared" si="11"/>
        <v>0</v>
      </c>
    </row>
    <row r="69" spans="1:32" ht="52" customHeight="1" x14ac:dyDescent="0.2">
      <c r="A69" s="72"/>
      <c r="B69" s="107">
        <f t="shared" si="6"/>
        <v>7</v>
      </c>
      <c r="C69" s="249"/>
      <c r="D69" s="250"/>
      <c r="E69" s="250"/>
      <c r="F69" s="250"/>
      <c r="G69" s="250"/>
      <c r="H69" s="250"/>
      <c r="I69" s="251"/>
      <c r="J69" s="107">
        <f t="shared" si="7"/>
        <v>7</v>
      </c>
      <c r="K69" s="176"/>
      <c r="L69" s="176"/>
      <c r="M69" s="176"/>
      <c r="N69" s="176"/>
      <c r="O69" s="176"/>
      <c r="P69" s="176"/>
      <c r="Q69" s="66"/>
      <c r="R69" s="72"/>
      <c r="AC69" s="81">
        <f t="shared" si="8"/>
        <v>0</v>
      </c>
      <c r="AD69" s="81" t="str">
        <f t="shared" si="9"/>
        <v/>
      </c>
      <c r="AE69" s="81" t="str">
        <f t="shared" si="10"/>
        <v/>
      </c>
      <c r="AF69" s="81">
        <f t="shared" si="11"/>
        <v>0</v>
      </c>
    </row>
    <row r="70" spans="1:32" ht="52" customHeight="1" x14ac:dyDescent="0.2">
      <c r="A70" s="72"/>
      <c r="B70" s="107">
        <f t="shared" si="6"/>
        <v>8</v>
      </c>
      <c r="C70" s="249"/>
      <c r="D70" s="250"/>
      <c r="E70" s="250"/>
      <c r="F70" s="250"/>
      <c r="G70" s="250"/>
      <c r="H70" s="250"/>
      <c r="I70" s="251"/>
      <c r="J70" s="107">
        <f t="shared" si="7"/>
        <v>8</v>
      </c>
      <c r="K70" s="176"/>
      <c r="L70" s="176"/>
      <c r="M70" s="176"/>
      <c r="N70" s="176"/>
      <c r="O70" s="176"/>
      <c r="P70" s="176"/>
      <c r="Q70" s="66"/>
      <c r="R70" s="72"/>
      <c r="AC70" s="81">
        <f t="shared" si="8"/>
        <v>0</v>
      </c>
      <c r="AD70" s="81" t="str">
        <f t="shared" si="9"/>
        <v/>
      </c>
      <c r="AE70" s="81" t="str">
        <f t="shared" si="10"/>
        <v/>
      </c>
      <c r="AF70" s="81">
        <f t="shared" si="11"/>
        <v>0</v>
      </c>
    </row>
    <row r="71" spans="1:32" ht="52" customHeight="1" x14ac:dyDescent="0.2">
      <c r="A71" s="72"/>
      <c r="B71" s="107">
        <f t="shared" si="6"/>
        <v>9</v>
      </c>
      <c r="C71" s="249"/>
      <c r="D71" s="250"/>
      <c r="E71" s="250"/>
      <c r="F71" s="250"/>
      <c r="G71" s="250"/>
      <c r="H71" s="250"/>
      <c r="I71" s="251"/>
      <c r="J71" s="107">
        <f t="shared" si="7"/>
        <v>9</v>
      </c>
      <c r="K71" s="176"/>
      <c r="L71" s="176"/>
      <c r="M71" s="176"/>
      <c r="N71" s="176"/>
      <c r="O71" s="176"/>
      <c r="P71" s="176"/>
      <c r="Q71" s="66"/>
      <c r="R71" s="72"/>
      <c r="AC71" s="81">
        <f t="shared" si="8"/>
        <v>0</v>
      </c>
      <c r="AD71" s="81" t="str">
        <f t="shared" si="9"/>
        <v/>
      </c>
      <c r="AE71" s="81" t="str">
        <f t="shared" si="10"/>
        <v/>
      </c>
      <c r="AF71" s="81">
        <f t="shared" si="11"/>
        <v>0</v>
      </c>
    </row>
    <row r="72" spans="1:32" ht="52" customHeight="1" x14ac:dyDescent="0.2">
      <c r="A72" s="72"/>
      <c r="B72" s="107">
        <f t="shared" si="6"/>
        <v>10</v>
      </c>
      <c r="C72" s="173"/>
      <c r="D72" s="174"/>
      <c r="E72" s="174"/>
      <c r="F72" s="174"/>
      <c r="G72" s="174"/>
      <c r="H72" s="174"/>
      <c r="I72" s="175"/>
      <c r="J72" s="107">
        <f t="shared" si="7"/>
        <v>10</v>
      </c>
      <c r="K72" s="176"/>
      <c r="L72" s="176"/>
      <c r="M72" s="176"/>
      <c r="N72" s="176"/>
      <c r="O72" s="176"/>
      <c r="P72" s="176"/>
      <c r="Q72" s="66"/>
      <c r="R72" s="72"/>
      <c r="AC72" s="81">
        <f t="shared" si="8"/>
        <v>0</v>
      </c>
      <c r="AD72" s="81" t="str">
        <f t="shared" si="9"/>
        <v/>
      </c>
      <c r="AE72" s="81" t="str">
        <f t="shared" si="10"/>
        <v/>
      </c>
      <c r="AF72" s="81">
        <f t="shared" si="11"/>
        <v>0</v>
      </c>
    </row>
    <row r="73" spans="1:32" ht="52" customHeight="1" x14ac:dyDescent="0.2">
      <c r="A73" s="72"/>
      <c r="B73" s="107">
        <f t="shared" si="6"/>
        <v>11</v>
      </c>
      <c r="C73" s="173"/>
      <c r="D73" s="174"/>
      <c r="E73" s="174"/>
      <c r="F73" s="174"/>
      <c r="G73" s="174"/>
      <c r="H73" s="174"/>
      <c r="I73" s="175"/>
      <c r="J73" s="107">
        <f t="shared" si="7"/>
        <v>11</v>
      </c>
      <c r="K73" s="176"/>
      <c r="L73" s="176"/>
      <c r="M73" s="176"/>
      <c r="N73" s="176"/>
      <c r="O73" s="176"/>
      <c r="P73" s="176"/>
      <c r="Q73" s="66"/>
      <c r="R73" s="72"/>
      <c r="AC73" s="81">
        <f t="shared" si="8"/>
        <v>0</v>
      </c>
      <c r="AD73" s="81" t="str">
        <f t="shared" si="9"/>
        <v/>
      </c>
      <c r="AE73" s="81" t="str">
        <f t="shared" si="10"/>
        <v/>
      </c>
      <c r="AF73" s="81">
        <f t="shared" si="11"/>
        <v>0</v>
      </c>
    </row>
    <row r="74" spans="1:32" ht="52" customHeight="1" x14ac:dyDescent="0.2">
      <c r="A74" s="72"/>
      <c r="B74" s="107">
        <f t="shared" si="6"/>
        <v>12</v>
      </c>
      <c r="C74" s="173"/>
      <c r="D74" s="174"/>
      <c r="E74" s="174"/>
      <c r="F74" s="174"/>
      <c r="G74" s="174"/>
      <c r="H74" s="174"/>
      <c r="I74" s="175"/>
      <c r="J74" s="107">
        <f t="shared" si="7"/>
        <v>12</v>
      </c>
      <c r="K74" s="176"/>
      <c r="L74" s="176"/>
      <c r="M74" s="176"/>
      <c r="N74" s="176"/>
      <c r="O74" s="176"/>
      <c r="P74" s="176"/>
      <c r="Q74" s="66"/>
      <c r="R74" s="72"/>
      <c r="AC74" s="81">
        <f t="shared" si="8"/>
        <v>0</v>
      </c>
      <c r="AD74" s="81" t="str">
        <f t="shared" si="9"/>
        <v/>
      </c>
      <c r="AE74" s="81" t="str">
        <f t="shared" si="10"/>
        <v/>
      </c>
      <c r="AF74" s="81">
        <f t="shared" si="11"/>
        <v>0</v>
      </c>
    </row>
    <row r="75" spans="1:32" ht="52" customHeight="1" x14ac:dyDescent="0.2">
      <c r="A75" s="72"/>
      <c r="B75" s="107">
        <f t="shared" si="6"/>
        <v>13</v>
      </c>
      <c r="C75" s="173"/>
      <c r="D75" s="174"/>
      <c r="E75" s="174"/>
      <c r="F75" s="174"/>
      <c r="G75" s="174"/>
      <c r="H75" s="174"/>
      <c r="I75" s="175"/>
      <c r="J75" s="107">
        <f t="shared" si="7"/>
        <v>13</v>
      </c>
      <c r="K75" s="176"/>
      <c r="L75" s="176"/>
      <c r="M75" s="176"/>
      <c r="N75" s="176"/>
      <c r="O75" s="176"/>
      <c r="P75" s="176"/>
      <c r="Q75" s="66"/>
      <c r="R75" s="72"/>
      <c r="AC75" s="81">
        <f t="shared" si="8"/>
        <v>0</v>
      </c>
      <c r="AD75" s="81" t="str">
        <f t="shared" si="9"/>
        <v/>
      </c>
      <c r="AE75" s="81" t="str">
        <f t="shared" si="10"/>
        <v/>
      </c>
      <c r="AF75" s="81">
        <f t="shared" si="11"/>
        <v>0</v>
      </c>
    </row>
    <row r="76" spans="1:32" ht="52" customHeight="1" x14ac:dyDescent="0.2">
      <c r="A76" s="72"/>
      <c r="B76" s="107">
        <f t="shared" si="6"/>
        <v>14</v>
      </c>
      <c r="C76" s="173"/>
      <c r="D76" s="174"/>
      <c r="E76" s="174"/>
      <c r="F76" s="174"/>
      <c r="G76" s="174"/>
      <c r="H76" s="174"/>
      <c r="I76" s="175"/>
      <c r="J76" s="107">
        <f t="shared" si="7"/>
        <v>14</v>
      </c>
      <c r="K76" s="176"/>
      <c r="L76" s="176"/>
      <c r="M76" s="176"/>
      <c r="N76" s="176"/>
      <c r="O76" s="176"/>
      <c r="P76" s="176"/>
      <c r="Q76" s="66"/>
      <c r="R76" s="72"/>
      <c r="AC76" s="81">
        <f t="shared" si="8"/>
        <v>0</v>
      </c>
      <c r="AD76" s="81" t="str">
        <f t="shared" si="9"/>
        <v/>
      </c>
      <c r="AE76" s="81" t="str">
        <f t="shared" si="10"/>
        <v/>
      </c>
      <c r="AF76" s="81">
        <f t="shared" si="11"/>
        <v>0</v>
      </c>
    </row>
    <row r="77" spans="1:32" ht="52" customHeight="1" x14ac:dyDescent="0.2">
      <c r="A77" s="72"/>
      <c r="B77" s="107">
        <f t="shared" si="6"/>
        <v>15</v>
      </c>
      <c r="C77" s="173"/>
      <c r="D77" s="174"/>
      <c r="E77" s="174"/>
      <c r="F77" s="174"/>
      <c r="G77" s="174"/>
      <c r="H77" s="174"/>
      <c r="I77" s="175"/>
      <c r="J77" s="107">
        <f t="shared" si="7"/>
        <v>15</v>
      </c>
      <c r="K77" s="176"/>
      <c r="L77" s="176"/>
      <c r="M77" s="176"/>
      <c r="N77" s="176"/>
      <c r="O77" s="176"/>
      <c r="P77" s="176"/>
      <c r="Q77" s="66"/>
      <c r="R77" s="72"/>
      <c r="AC77" s="81">
        <f t="shared" si="8"/>
        <v>0</v>
      </c>
      <c r="AD77" s="81" t="str">
        <f t="shared" si="9"/>
        <v/>
      </c>
      <c r="AE77" s="81" t="str">
        <f t="shared" si="10"/>
        <v/>
      </c>
      <c r="AF77" s="81">
        <f t="shared" si="11"/>
        <v>0</v>
      </c>
    </row>
    <row r="78" spans="1:32" ht="52" customHeight="1" x14ac:dyDescent="0.2">
      <c r="A78" s="72"/>
      <c r="B78" s="107">
        <f t="shared" si="6"/>
        <v>16</v>
      </c>
      <c r="C78" s="173"/>
      <c r="D78" s="174"/>
      <c r="E78" s="174"/>
      <c r="F78" s="174"/>
      <c r="G78" s="174"/>
      <c r="H78" s="174"/>
      <c r="I78" s="175"/>
      <c r="J78" s="107">
        <f t="shared" si="7"/>
        <v>16</v>
      </c>
      <c r="K78" s="176"/>
      <c r="L78" s="176"/>
      <c r="M78" s="176"/>
      <c r="N78" s="176"/>
      <c r="O78" s="176"/>
      <c r="P78" s="176"/>
      <c r="Q78" s="66"/>
      <c r="R78" s="72"/>
      <c r="AC78" s="81">
        <f t="shared" si="8"/>
        <v>0</v>
      </c>
      <c r="AD78" s="81" t="str">
        <f t="shared" si="9"/>
        <v/>
      </c>
      <c r="AE78" s="81" t="str">
        <f t="shared" si="10"/>
        <v/>
      </c>
      <c r="AF78" s="81">
        <f t="shared" si="11"/>
        <v>0</v>
      </c>
    </row>
    <row r="79" spans="1:32" ht="52" customHeight="1" x14ac:dyDescent="0.2">
      <c r="A79" s="72"/>
      <c r="B79" s="107">
        <f t="shared" si="6"/>
        <v>17</v>
      </c>
      <c r="C79" s="173"/>
      <c r="D79" s="174"/>
      <c r="E79" s="174"/>
      <c r="F79" s="174"/>
      <c r="G79" s="174"/>
      <c r="H79" s="174"/>
      <c r="I79" s="175"/>
      <c r="J79" s="107">
        <f t="shared" si="7"/>
        <v>17</v>
      </c>
      <c r="K79" s="176"/>
      <c r="L79" s="176"/>
      <c r="M79" s="176"/>
      <c r="N79" s="176"/>
      <c r="O79" s="176"/>
      <c r="P79" s="176"/>
      <c r="Q79" s="66"/>
      <c r="R79" s="72"/>
      <c r="AC79" s="81">
        <f t="shared" si="8"/>
        <v>0</v>
      </c>
      <c r="AD79" s="81" t="str">
        <f t="shared" si="9"/>
        <v/>
      </c>
      <c r="AE79" s="81" t="str">
        <f t="shared" si="10"/>
        <v/>
      </c>
      <c r="AF79" s="81">
        <f t="shared" si="11"/>
        <v>0</v>
      </c>
    </row>
    <row r="80" spans="1:32" ht="52" customHeight="1" x14ac:dyDescent="0.2">
      <c r="A80" s="72"/>
      <c r="B80" s="107">
        <f t="shared" si="6"/>
        <v>18</v>
      </c>
      <c r="C80" s="173"/>
      <c r="D80" s="174"/>
      <c r="E80" s="174"/>
      <c r="F80" s="174"/>
      <c r="G80" s="174"/>
      <c r="H80" s="174"/>
      <c r="I80" s="175"/>
      <c r="J80" s="107">
        <f t="shared" si="7"/>
        <v>18</v>
      </c>
      <c r="K80" s="176"/>
      <c r="L80" s="176"/>
      <c r="M80" s="176"/>
      <c r="N80" s="176"/>
      <c r="O80" s="176"/>
      <c r="P80" s="176"/>
      <c r="Q80" s="66"/>
      <c r="R80" s="72"/>
      <c r="AC80" s="81">
        <f t="shared" si="8"/>
        <v>0</v>
      </c>
      <c r="AD80" s="81" t="str">
        <f t="shared" si="9"/>
        <v/>
      </c>
      <c r="AE80" s="81" t="str">
        <f t="shared" si="10"/>
        <v/>
      </c>
      <c r="AF80" s="81">
        <f t="shared" si="11"/>
        <v>0</v>
      </c>
    </row>
    <row r="81" spans="1:32" ht="52" customHeight="1" x14ac:dyDescent="0.2">
      <c r="A81" s="72"/>
      <c r="B81" s="107">
        <f t="shared" si="6"/>
        <v>19</v>
      </c>
      <c r="C81" s="173"/>
      <c r="D81" s="174"/>
      <c r="E81" s="174"/>
      <c r="F81" s="174"/>
      <c r="G81" s="174"/>
      <c r="H81" s="174"/>
      <c r="I81" s="175"/>
      <c r="J81" s="107">
        <f t="shared" si="7"/>
        <v>19</v>
      </c>
      <c r="K81" s="176"/>
      <c r="L81" s="176"/>
      <c r="M81" s="176"/>
      <c r="N81" s="176"/>
      <c r="O81" s="176"/>
      <c r="P81" s="176"/>
      <c r="Q81" s="66"/>
      <c r="R81" s="72"/>
      <c r="AC81" s="81">
        <f t="shared" si="8"/>
        <v>0</v>
      </c>
      <c r="AD81" s="81" t="str">
        <f t="shared" si="9"/>
        <v/>
      </c>
      <c r="AE81" s="81" t="str">
        <f t="shared" si="10"/>
        <v/>
      </c>
      <c r="AF81" s="81">
        <f t="shared" si="11"/>
        <v>0</v>
      </c>
    </row>
    <row r="82" spans="1:32" ht="52" customHeight="1" x14ac:dyDescent="0.2">
      <c r="A82" s="72"/>
      <c r="B82" s="107">
        <f t="shared" si="6"/>
        <v>20</v>
      </c>
      <c r="C82" s="173"/>
      <c r="D82" s="174"/>
      <c r="E82" s="174"/>
      <c r="F82" s="174"/>
      <c r="G82" s="174"/>
      <c r="H82" s="174"/>
      <c r="I82" s="175"/>
      <c r="J82" s="107">
        <f t="shared" si="7"/>
        <v>20</v>
      </c>
      <c r="K82" s="176"/>
      <c r="L82" s="176"/>
      <c r="M82" s="176"/>
      <c r="N82" s="176"/>
      <c r="O82" s="176"/>
      <c r="P82" s="176"/>
      <c r="Q82" s="66"/>
      <c r="R82" s="72"/>
      <c r="AC82" s="81">
        <f t="shared" si="8"/>
        <v>0</v>
      </c>
      <c r="AD82" s="81" t="str">
        <f t="shared" si="9"/>
        <v/>
      </c>
      <c r="AE82" s="81" t="str">
        <f t="shared" si="10"/>
        <v/>
      </c>
      <c r="AF82" s="81">
        <f t="shared" si="11"/>
        <v>0</v>
      </c>
    </row>
    <row r="83" spans="1:32" ht="52" customHeight="1" x14ac:dyDescent="0.2">
      <c r="A83" s="72"/>
      <c r="B83" s="107">
        <f t="shared" si="6"/>
        <v>21</v>
      </c>
      <c r="C83" s="173"/>
      <c r="D83" s="174"/>
      <c r="E83" s="174"/>
      <c r="F83" s="174"/>
      <c r="G83" s="174"/>
      <c r="H83" s="174"/>
      <c r="I83" s="175"/>
      <c r="J83" s="107">
        <f t="shared" si="7"/>
        <v>21</v>
      </c>
      <c r="K83" s="176"/>
      <c r="L83" s="176"/>
      <c r="M83" s="176"/>
      <c r="N83" s="176"/>
      <c r="O83" s="176"/>
      <c r="P83" s="176"/>
      <c r="Q83" s="66"/>
      <c r="R83" s="72"/>
      <c r="AC83" s="81">
        <f t="shared" si="8"/>
        <v>0</v>
      </c>
      <c r="AD83" s="81" t="str">
        <f t="shared" si="9"/>
        <v/>
      </c>
      <c r="AE83" s="81" t="str">
        <f t="shared" si="10"/>
        <v/>
      </c>
      <c r="AF83" s="81">
        <f t="shared" si="11"/>
        <v>0</v>
      </c>
    </row>
    <row r="84" spans="1:32" ht="52" customHeight="1" x14ac:dyDescent="0.2">
      <c r="A84" s="72"/>
      <c r="B84" s="107">
        <f t="shared" si="6"/>
        <v>22</v>
      </c>
      <c r="C84" s="173"/>
      <c r="D84" s="174"/>
      <c r="E84" s="174"/>
      <c r="F84" s="174"/>
      <c r="G84" s="174"/>
      <c r="H84" s="174"/>
      <c r="I84" s="175"/>
      <c r="J84" s="107">
        <f t="shared" si="7"/>
        <v>22</v>
      </c>
      <c r="K84" s="176"/>
      <c r="L84" s="176"/>
      <c r="M84" s="176"/>
      <c r="N84" s="176"/>
      <c r="O84" s="176"/>
      <c r="P84" s="176"/>
      <c r="Q84" s="66"/>
      <c r="R84" s="72"/>
      <c r="AC84" s="81">
        <f t="shared" si="8"/>
        <v>0</v>
      </c>
      <c r="AD84" s="81" t="str">
        <f t="shared" si="9"/>
        <v/>
      </c>
      <c r="AE84" s="81" t="str">
        <f t="shared" si="10"/>
        <v/>
      </c>
      <c r="AF84" s="81">
        <f t="shared" si="11"/>
        <v>0</v>
      </c>
    </row>
    <row r="85" spans="1:32" ht="52" customHeight="1" x14ac:dyDescent="0.2">
      <c r="A85" s="72"/>
      <c r="B85" s="107">
        <f t="shared" si="6"/>
        <v>23</v>
      </c>
      <c r="C85" s="173"/>
      <c r="D85" s="174"/>
      <c r="E85" s="174"/>
      <c r="F85" s="174"/>
      <c r="G85" s="174"/>
      <c r="H85" s="174"/>
      <c r="I85" s="175"/>
      <c r="J85" s="107">
        <f t="shared" si="7"/>
        <v>23</v>
      </c>
      <c r="K85" s="176"/>
      <c r="L85" s="176"/>
      <c r="M85" s="176"/>
      <c r="N85" s="176"/>
      <c r="O85" s="176"/>
      <c r="P85" s="176"/>
      <c r="Q85" s="66"/>
      <c r="R85" s="72"/>
      <c r="AC85" s="81">
        <f t="shared" si="8"/>
        <v>0</v>
      </c>
      <c r="AD85" s="81" t="str">
        <f t="shared" si="9"/>
        <v/>
      </c>
      <c r="AE85" s="81" t="str">
        <f t="shared" si="10"/>
        <v/>
      </c>
      <c r="AF85" s="81">
        <f t="shared" si="11"/>
        <v>0</v>
      </c>
    </row>
    <row r="86" spans="1:32" ht="52" customHeight="1" x14ac:dyDescent="0.2">
      <c r="A86" s="72"/>
      <c r="B86" s="107">
        <f t="shared" si="6"/>
        <v>24</v>
      </c>
      <c r="C86" s="173"/>
      <c r="D86" s="174"/>
      <c r="E86" s="174"/>
      <c r="F86" s="174"/>
      <c r="G86" s="174"/>
      <c r="H86" s="174"/>
      <c r="I86" s="175"/>
      <c r="J86" s="107">
        <f t="shared" si="7"/>
        <v>24</v>
      </c>
      <c r="K86" s="176"/>
      <c r="L86" s="176"/>
      <c r="M86" s="176"/>
      <c r="N86" s="176"/>
      <c r="O86" s="176"/>
      <c r="P86" s="176"/>
      <c r="Q86" s="66"/>
      <c r="R86" s="72"/>
      <c r="AC86" s="81">
        <f t="shared" si="8"/>
        <v>0</v>
      </c>
      <c r="AD86" s="81" t="str">
        <f t="shared" si="9"/>
        <v/>
      </c>
      <c r="AE86" s="81" t="str">
        <f t="shared" si="10"/>
        <v/>
      </c>
      <c r="AF86" s="81">
        <f t="shared" si="11"/>
        <v>0</v>
      </c>
    </row>
    <row r="87" spans="1:32" ht="52" customHeight="1" x14ac:dyDescent="0.2">
      <c r="A87" s="72"/>
      <c r="B87" s="107">
        <f t="shared" si="6"/>
        <v>25</v>
      </c>
      <c r="C87" s="173"/>
      <c r="D87" s="174"/>
      <c r="E87" s="174"/>
      <c r="F87" s="174"/>
      <c r="G87" s="174"/>
      <c r="H87" s="174"/>
      <c r="I87" s="175"/>
      <c r="J87" s="107">
        <f t="shared" si="7"/>
        <v>25</v>
      </c>
      <c r="K87" s="176"/>
      <c r="L87" s="176"/>
      <c r="M87" s="176"/>
      <c r="N87" s="176"/>
      <c r="O87" s="176"/>
      <c r="P87" s="176"/>
      <c r="Q87" s="66"/>
      <c r="R87" s="72"/>
      <c r="AC87" s="81">
        <f t="shared" si="8"/>
        <v>0</v>
      </c>
      <c r="AD87" s="81" t="str">
        <f t="shared" si="9"/>
        <v/>
      </c>
      <c r="AE87" s="81" t="str">
        <f t="shared" si="10"/>
        <v/>
      </c>
      <c r="AF87" s="81">
        <f t="shared" si="11"/>
        <v>0</v>
      </c>
    </row>
    <row r="88" spans="1:32" ht="52" customHeight="1" x14ac:dyDescent="0.2">
      <c r="A88" s="72"/>
      <c r="B88" s="107">
        <f t="shared" si="6"/>
        <v>26</v>
      </c>
      <c r="C88" s="173"/>
      <c r="D88" s="174"/>
      <c r="E88" s="174"/>
      <c r="F88" s="174"/>
      <c r="G88" s="174"/>
      <c r="H88" s="174"/>
      <c r="I88" s="175"/>
      <c r="J88" s="107">
        <f t="shared" si="7"/>
        <v>26</v>
      </c>
      <c r="K88" s="176"/>
      <c r="L88" s="176"/>
      <c r="M88" s="176"/>
      <c r="N88" s="176"/>
      <c r="O88" s="176"/>
      <c r="P88" s="176"/>
      <c r="Q88" s="66"/>
      <c r="R88" s="72"/>
      <c r="AC88" s="81">
        <f t="shared" si="8"/>
        <v>0</v>
      </c>
      <c r="AD88" s="81" t="str">
        <f t="shared" si="9"/>
        <v/>
      </c>
      <c r="AE88" s="81" t="str">
        <f t="shared" si="10"/>
        <v/>
      </c>
      <c r="AF88" s="81">
        <f t="shared" si="11"/>
        <v>0</v>
      </c>
    </row>
    <row r="89" spans="1:32" ht="52" customHeight="1" x14ac:dyDescent="0.2">
      <c r="A89" s="72"/>
      <c r="B89" s="107">
        <f t="shared" si="6"/>
        <v>27</v>
      </c>
      <c r="C89" s="173"/>
      <c r="D89" s="174"/>
      <c r="E89" s="174"/>
      <c r="F89" s="174"/>
      <c r="G89" s="174"/>
      <c r="H89" s="174"/>
      <c r="I89" s="175"/>
      <c r="J89" s="107">
        <f t="shared" si="7"/>
        <v>27</v>
      </c>
      <c r="K89" s="176"/>
      <c r="L89" s="176"/>
      <c r="M89" s="176"/>
      <c r="N89" s="176"/>
      <c r="O89" s="176"/>
      <c r="P89" s="176"/>
      <c r="Q89" s="66"/>
      <c r="R89" s="72"/>
      <c r="AC89" s="81">
        <f t="shared" si="8"/>
        <v>0</v>
      </c>
      <c r="AD89" s="81" t="str">
        <f t="shared" si="9"/>
        <v/>
      </c>
      <c r="AE89" s="81" t="str">
        <f t="shared" si="10"/>
        <v/>
      </c>
      <c r="AF89" s="81">
        <f t="shared" si="11"/>
        <v>0</v>
      </c>
    </row>
    <row r="90" spans="1:32" ht="52" customHeight="1" x14ac:dyDescent="0.2">
      <c r="A90" s="72"/>
      <c r="B90" s="107">
        <f t="shared" si="6"/>
        <v>28</v>
      </c>
      <c r="C90" s="173"/>
      <c r="D90" s="174"/>
      <c r="E90" s="174"/>
      <c r="F90" s="174"/>
      <c r="G90" s="174"/>
      <c r="H90" s="174"/>
      <c r="I90" s="175"/>
      <c r="J90" s="107">
        <f t="shared" si="7"/>
        <v>28</v>
      </c>
      <c r="K90" s="176"/>
      <c r="L90" s="176"/>
      <c r="M90" s="176"/>
      <c r="N90" s="176"/>
      <c r="O90" s="176"/>
      <c r="P90" s="176"/>
      <c r="Q90" s="66"/>
      <c r="R90" s="72"/>
      <c r="AC90" s="81">
        <f t="shared" si="8"/>
        <v>0</v>
      </c>
      <c r="AD90" s="81" t="str">
        <f t="shared" si="9"/>
        <v/>
      </c>
      <c r="AE90" s="81" t="str">
        <f t="shared" si="10"/>
        <v/>
      </c>
      <c r="AF90" s="81">
        <f t="shared" si="11"/>
        <v>0</v>
      </c>
    </row>
    <row r="91" spans="1:32" ht="52" customHeight="1" x14ac:dyDescent="0.2">
      <c r="A91" s="72"/>
      <c r="B91" s="107">
        <f t="shared" si="6"/>
        <v>29</v>
      </c>
      <c r="C91" s="173"/>
      <c r="D91" s="174"/>
      <c r="E91" s="174"/>
      <c r="F91" s="174"/>
      <c r="G91" s="174"/>
      <c r="H91" s="174"/>
      <c r="I91" s="175"/>
      <c r="J91" s="107">
        <f t="shared" si="7"/>
        <v>29</v>
      </c>
      <c r="K91" s="176"/>
      <c r="L91" s="176"/>
      <c r="M91" s="176"/>
      <c r="N91" s="176"/>
      <c r="O91" s="176"/>
      <c r="P91" s="176"/>
      <c r="Q91" s="66"/>
      <c r="R91" s="72"/>
      <c r="AC91" s="81">
        <f t="shared" si="8"/>
        <v>0</v>
      </c>
      <c r="AD91" s="81" t="str">
        <f t="shared" si="9"/>
        <v/>
      </c>
      <c r="AE91" s="81" t="str">
        <f t="shared" si="10"/>
        <v/>
      </c>
      <c r="AF91" s="81">
        <f>LEN(AE91)</f>
        <v>0</v>
      </c>
    </row>
    <row r="92" spans="1:32" ht="52" customHeight="1" x14ac:dyDescent="0.2">
      <c r="A92" s="72"/>
      <c r="B92" s="107">
        <f t="shared" si="6"/>
        <v>30</v>
      </c>
      <c r="C92" s="173"/>
      <c r="D92" s="174"/>
      <c r="E92" s="174"/>
      <c r="F92" s="174"/>
      <c r="G92" s="174"/>
      <c r="H92" s="174"/>
      <c r="I92" s="175"/>
      <c r="J92" s="107">
        <f t="shared" si="7"/>
        <v>30</v>
      </c>
      <c r="K92" s="176"/>
      <c r="L92" s="176"/>
      <c r="M92" s="176"/>
      <c r="N92" s="176"/>
      <c r="O92" s="176"/>
      <c r="P92" s="176"/>
      <c r="Q92" s="66"/>
      <c r="R92" s="72"/>
      <c r="AC92" s="81">
        <f t="shared" si="8"/>
        <v>0</v>
      </c>
      <c r="AD92" s="81" t="str">
        <f t="shared" si="9"/>
        <v/>
      </c>
      <c r="AE92" s="81" t="str">
        <f t="shared" si="10"/>
        <v/>
      </c>
      <c r="AF92" s="81">
        <f>LEN(AE92)</f>
        <v>0</v>
      </c>
    </row>
    <row r="93" spans="1:32" ht="16" x14ac:dyDescent="0.2">
      <c r="A93" s="72"/>
      <c r="B93" s="108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1"/>
      <c r="R93" s="72"/>
      <c r="AC93" s="81">
        <f t="shared" si="8"/>
        <v>0</v>
      </c>
      <c r="AF93" s="81">
        <f t="shared" ref="AF93:AF121" si="12">LEN(AE93)</f>
        <v>0</v>
      </c>
    </row>
    <row r="94" spans="1:32" ht="7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AC94" s="81">
        <f t="shared" si="8"/>
        <v>0</v>
      </c>
      <c r="AF94" s="81">
        <f t="shared" si="12"/>
        <v>0</v>
      </c>
    </row>
    <row r="95" spans="1:32" ht="15.75" customHeight="1" x14ac:dyDescent="0.2">
      <c r="AC95" s="81">
        <f t="shared" si="8"/>
        <v>0</v>
      </c>
      <c r="AF95" s="81">
        <f t="shared" si="12"/>
        <v>0</v>
      </c>
    </row>
    <row r="96" spans="1:32" ht="15.75" customHeight="1" x14ac:dyDescent="0.2">
      <c r="AC96" s="81">
        <f t="shared" si="8"/>
        <v>0</v>
      </c>
      <c r="AF96" s="81">
        <f t="shared" si="12"/>
        <v>0</v>
      </c>
    </row>
    <row r="97" spans="29:32" ht="15.75" customHeight="1" x14ac:dyDescent="0.2">
      <c r="AC97" s="81">
        <f t="shared" si="8"/>
        <v>0</v>
      </c>
      <c r="AF97" s="81">
        <f t="shared" si="12"/>
        <v>0</v>
      </c>
    </row>
    <row r="98" spans="29:32" ht="15.75" customHeight="1" x14ac:dyDescent="0.2">
      <c r="AC98" s="81">
        <f t="shared" si="8"/>
        <v>0</v>
      </c>
      <c r="AF98" s="81">
        <f t="shared" si="12"/>
        <v>0</v>
      </c>
    </row>
    <row r="99" spans="29:32" ht="15.75" customHeight="1" x14ac:dyDescent="0.2">
      <c r="AC99" s="81">
        <f t="shared" si="8"/>
        <v>0</v>
      </c>
      <c r="AF99" s="81">
        <f t="shared" si="12"/>
        <v>0</v>
      </c>
    </row>
    <row r="100" spans="29:32" ht="15.75" customHeight="1" x14ac:dyDescent="0.2">
      <c r="AC100" s="81">
        <f t="shared" si="8"/>
        <v>0</v>
      </c>
      <c r="AF100" s="81">
        <f t="shared" si="12"/>
        <v>0</v>
      </c>
    </row>
    <row r="101" spans="29:32" ht="15.75" customHeight="1" x14ac:dyDescent="0.2">
      <c r="AC101" s="81">
        <f t="shared" si="8"/>
        <v>0</v>
      </c>
      <c r="AF101" s="81">
        <f t="shared" si="12"/>
        <v>0</v>
      </c>
    </row>
    <row r="102" spans="29:32" ht="15.75" customHeight="1" x14ac:dyDescent="0.2">
      <c r="AC102" s="81">
        <f t="shared" si="8"/>
        <v>0</v>
      </c>
      <c r="AF102" s="81">
        <f t="shared" si="12"/>
        <v>0</v>
      </c>
    </row>
    <row r="103" spans="29:32" ht="15.75" customHeight="1" x14ac:dyDescent="0.2">
      <c r="AC103" s="81">
        <f t="shared" si="8"/>
        <v>0</v>
      </c>
      <c r="AF103" s="81">
        <f t="shared" si="12"/>
        <v>0</v>
      </c>
    </row>
    <row r="104" spans="29:32" ht="15.75" customHeight="1" x14ac:dyDescent="0.2">
      <c r="AC104" s="81">
        <f t="shared" si="8"/>
        <v>0</v>
      </c>
      <c r="AF104" s="81">
        <f t="shared" si="12"/>
        <v>0</v>
      </c>
    </row>
    <row r="105" spans="29:32" ht="15.75" customHeight="1" x14ac:dyDescent="0.2">
      <c r="AC105" s="81">
        <f t="shared" si="8"/>
        <v>0</v>
      </c>
      <c r="AF105" s="81">
        <f t="shared" si="12"/>
        <v>0</v>
      </c>
    </row>
    <row r="106" spans="29:32" ht="15.75" customHeight="1" x14ac:dyDescent="0.2">
      <c r="AC106" s="81">
        <f t="shared" si="8"/>
        <v>0</v>
      </c>
      <c r="AF106" s="81">
        <f t="shared" si="12"/>
        <v>0</v>
      </c>
    </row>
    <row r="107" spans="29:32" ht="15.75" customHeight="1" x14ac:dyDescent="0.2">
      <c r="AC107" s="81">
        <f t="shared" si="8"/>
        <v>0</v>
      </c>
      <c r="AF107" s="81">
        <f t="shared" si="12"/>
        <v>0</v>
      </c>
    </row>
    <row r="108" spans="29:32" ht="15.75" customHeight="1" x14ac:dyDescent="0.2">
      <c r="AC108" s="81">
        <f t="shared" si="8"/>
        <v>0</v>
      </c>
      <c r="AF108" s="81">
        <f t="shared" si="12"/>
        <v>0</v>
      </c>
    </row>
    <row r="109" spans="29:32" ht="15.75" customHeight="1" x14ac:dyDescent="0.2">
      <c r="AC109" s="81">
        <f t="shared" si="8"/>
        <v>0</v>
      </c>
      <c r="AF109" s="81">
        <f t="shared" si="12"/>
        <v>0</v>
      </c>
    </row>
    <row r="110" spans="29:32" ht="15.75" customHeight="1" x14ac:dyDescent="0.2">
      <c r="AC110" s="81">
        <f t="shared" si="8"/>
        <v>0</v>
      </c>
      <c r="AF110" s="81">
        <f t="shared" si="12"/>
        <v>0</v>
      </c>
    </row>
    <row r="111" spans="29:32" ht="15.75" customHeight="1" x14ac:dyDescent="0.2">
      <c r="AC111" s="81">
        <f t="shared" si="8"/>
        <v>0</v>
      </c>
      <c r="AF111" s="81">
        <f t="shared" si="12"/>
        <v>0</v>
      </c>
    </row>
    <row r="112" spans="29:32" ht="15.75" customHeight="1" x14ac:dyDescent="0.2">
      <c r="AC112" s="81">
        <f t="shared" si="8"/>
        <v>0</v>
      </c>
      <c r="AF112" s="81">
        <f t="shared" si="12"/>
        <v>0</v>
      </c>
    </row>
    <row r="113" spans="29:32" ht="15.75" customHeight="1" x14ac:dyDescent="0.2">
      <c r="AC113" s="81">
        <f t="shared" si="8"/>
        <v>0</v>
      </c>
      <c r="AF113" s="81">
        <f t="shared" si="12"/>
        <v>0</v>
      </c>
    </row>
    <row r="114" spans="29:32" ht="15.75" customHeight="1" x14ac:dyDescent="0.2">
      <c r="AC114" s="81">
        <f t="shared" si="8"/>
        <v>0</v>
      </c>
      <c r="AF114" s="81">
        <f t="shared" si="12"/>
        <v>0</v>
      </c>
    </row>
    <row r="115" spans="29:32" ht="15.75" customHeight="1" x14ac:dyDescent="0.2">
      <c r="AC115" s="81">
        <f t="shared" si="8"/>
        <v>0</v>
      </c>
      <c r="AF115" s="81">
        <f t="shared" si="12"/>
        <v>0</v>
      </c>
    </row>
    <row r="116" spans="29:32" ht="15.75" customHeight="1" x14ac:dyDescent="0.2">
      <c r="AC116" s="81">
        <f t="shared" si="8"/>
        <v>0</v>
      </c>
      <c r="AF116" s="81">
        <f t="shared" si="12"/>
        <v>0</v>
      </c>
    </row>
    <row r="117" spans="29:32" ht="15.75" customHeight="1" x14ac:dyDescent="0.2">
      <c r="AC117" s="81">
        <f t="shared" si="8"/>
        <v>0</v>
      </c>
      <c r="AF117" s="81">
        <f t="shared" si="12"/>
        <v>0</v>
      </c>
    </row>
    <row r="118" spans="29:32" ht="15.75" customHeight="1" x14ac:dyDescent="0.2">
      <c r="AC118" s="81">
        <f t="shared" si="8"/>
        <v>0</v>
      </c>
      <c r="AF118" s="81">
        <f t="shared" si="12"/>
        <v>0</v>
      </c>
    </row>
    <row r="119" spans="29:32" ht="15.75" customHeight="1" x14ac:dyDescent="0.2">
      <c r="AC119" s="81">
        <f t="shared" si="8"/>
        <v>0</v>
      </c>
      <c r="AF119" s="81">
        <f t="shared" si="12"/>
        <v>0</v>
      </c>
    </row>
    <row r="120" spans="29:32" ht="15.75" customHeight="1" x14ac:dyDescent="0.2">
      <c r="AC120" s="81">
        <f t="shared" si="8"/>
        <v>0</v>
      </c>
      <c r="AF120" s="81">
        <f t="shared" si="12"/>
        <v>0</v>
      </c>
    </row>
    <row r="121" spans="29:32" ht="15.75" customHeight="1" x14ac:dyDescent="0.2">
      <c r="AC121" s="81">
        <f t="shared" si="8"/>
        <v>0</v>
      </c>
      <c r="AF121" s="81">
        <f t="shared" si="12"/>
        <v>0</v>
      </c>
    </row>
  </sheetData>
  <mergeCells count="149">
    <mergeCell ref="C91:I91"/>
    <mergeCell ref="C92:I92"/>
    <mergeCell ref="K89:P89"/>
    <mergeCell ref="K90:P90"/>
    <mergeCell ref="K91:P91"/>
    <mergeCell ref="K92:P92"/>
    <mergeCell ref="B43:Q43"/>
    <mergeCell ref="C54:P54"/>
    <mergeCell ref="C61:Q61"/>
    <mergeCell ref="D46:P46"/>
    <mergeCell ref="D45:P45"/>
    <mergeCell ref="C44:P44"/>
    <mergeCell ref="D47:P47"/>
    <mergeCell ref="D48:P48"/>
    <mergeCell ref="D49:P49"/>
    <mergeCell ref="D53:P53"/>
    <mergeCell ref="C56:P60"/>
    <mergeCell ref="C55:P55"/>
    <mergeCell ref="K62:P62"/>
    <mergeCell ref="C63:I63"/>
    <mergeCell ref="C64:I64"/>
    <mergeCell ref="C65:I65"/>
    <mergeCell ref="C73:I73"/>
    <mergeCell ref="C74:I74"/>
    <mergeCell ref="C89:I89"/>
    <mergeCell ref="C90:I90"/>
    <mergeCell ref="C66:I66"/>
    <mergeCell ref="C67:I67"/>
    <mergeCell ref="C68:I68"/>
    <mergeCell ref="C69:I69"/>
    <mergeCell ref="C70:I70"/>
    <mergeCell ref="K63:P63"/>
    <mergeCell ref="K64:P64"/>
    <mergeCell ref="K65:P65"/>
    <mergeCell ref="K66:P66"/>
    <mergeCell ref="K67:P67"/>
    <mergeCell ref="K68:P68"/>
    <mergeCell ref="K69:P69"/>
    <mergeCell ref="K70:P70"/>
    <mergeCell ref="C71:I71"/>
    <mergeCell ref="C72:I72"/>
    <mergeCell ref="C76:I76"/>
    <mergeCell ref="C77:I77"/>
    <mergeCell ref="C78:I78"/>
    <mergeCell ref="C79:I79"/>
    <mergeCell ref="C80:I80"/>
    <mergeCell ref="C81:I81"/>
    <mergeCell ref="C82:I82"/>
    <mergeCell ref="I37:K37"/>
    <mergeCell ref="I38:K38"/>
    <mergeCell ref="I40:K40"/>
    <mergeCell ref="I41:K41"/>
    <mergeCell ref="L23:P23"/>
    <mergeCell ref="L25:P25"/>
    <mergeCell ref="L26:P26"/>
    <mergeCell ref="B28:P28"/>
    <mergeCell ref="C29:P29"/>
    <mergeCell ref="D37:F37"/>
    <mergeCell ref="D38:F38"/>
    <mergeCell ref="N37:P37"/>
    <mergeCell ref="N38:P38"/>
    <mergeCell ref="H33:K33"/>
    <mergeCell ref="H34:K34"/>
    <mergeCell ref="E24:I24"/>
    <mergeCell ref="E23:I23"/>
    <mergeCell ref="E25:I25"/>
    <mergeCell ref="E26:I26"/>
    <mergeCell ref="C2:Q2"/>
    <mergeCell ref="C7:P7"/>
    <mergeCell ref="C9:D9"/>
    <mergeCell ref="C10:D10"/>
    <mergeCell ref="E10:P10"/>
    <mergeCell ref="E9:P9"/>
    <mergeCell ref="E8:P8"/>
    <mergeCell ref="C8:D8"/>
    <mergeCell ref="C5:D5"/>
    <mergeCell ref="E5:G5"/>
    <mergeCell ref="B6:J6"/>
    <mergeCell ref="C4:P4"/>
    <mergeCell ref="C3:O3"/>
    <mergeCell ref="L18:P18"/>
    <mergeCell ref="L19:P19"/>
    <mergeCell ref="L20:P20"/>
    <mergeCell ref="L21:P21"/>
    <mergeCell ref="L22:P22"/>
    <mergeCell ref="L24:P24"/>
    <mergeCell ref="O16:P16"/>
    <mergeCell ref="C16:D16"/>
    <mergeCell ref="E11:P11"/>
    <mergeCell ref="E14:I14"/>
    <mergeCell ref="L14:P14"/>
    <mergeCell ref="L13:P13"/>
    <mergeCell ref="E13:I13"/>
    <mergeCell ref="E12:P12"/>
    <mergeCell ref="E18:I18"/>
    <mergeCell ref="E19:I19"/>
    <mergeCell ref="E20:I20"/>
    <mergeCell ref="C14:D14"/>
    <mergeCell ref="E15:P15"/>
    <mergeCell ref="E21:I21"/>
    <mergeCell ref="E22:I22"/>
    <mergeCell ref="C83:I83"/>
    <mergeCell ref="M30:P30"/>
    <mergeCell ref="M31:P31"/>
    <mergeCell ref="M32:P32"/>
    <mergeCell ref="M33:P33"/>
    <mergeCell ref="M34:P34"/>
    <mergeCell ref="D50:P50"/>
    <mergeCell ref="D51:P51"/>
    <mergeCell ref="D52:P52"/>
    <mergeCell ref="C30:F30"/>
    <mergeCell ref="C31:F31"/>
    <mergeCell ref="C32:F32"/>
    <mergeCell ref="C33:F33"/>
    <mergeCell ref="C34:F34"/>
    <mergeCell ref="H30:K30"/>
    <mergeCell ref="H31:K31"/>
    <mergeCell ref="H32:K32"/>
    <mergeCell ref="D39:F39"/>
    <mergeCell ref="I39:K39"/>
    <mergeCell ref="N39:P39"/>
    <mergeCell ref="C42:P42"/>
    <mergeCell ref="N40:P40"/>
    <mergeCell ref="D40:F40"/>
    <mergeCell ref="D41:F41"/>
    <mergeCell ref="C84:I84"/>
    <mergeCell ref="C85:I85"/>
    <mergeCell ref="C86:I86"/>
    <mergeCell ref="C87:I87"/>
    <mergeCell ref="C88:I88"/>
    <mergeCell ref="K71:P71"/>
    <mergeCell ref="K72:P72"/>
    <mergeCell ref="K73:P73"/>
    <mergeCell ref="K74:P74"/>
    <mergeCell ref="K75:P75"/>
    <mergeCell ref="K76:P76"/>
    <mergeCell ref="K77:P77"/>
    <mergeCell ref="K78:P78"/>
    <mergeCell ref="K79:P79"/>
    <mergeCell ref="K80:P80"/>
    <mergeCell ref="K81:P81"/>
    <mergeCell ref="K82:P82"/>
    <mergeCell ref="K83:P83"/>
    <mergeCell ref="K84:P84"/>
    <mergeCell ref="K85:P85"/>
    <mergeCell ref="K86:P86"/>
    <mergeCell ref="K87:P87"/>
    <mergeCell ref="K88:P88"/>
    <mergeCell ref="C75:I75"/>
  </mergeCells>
  <conditionalFormatting sqref="S46">
    <cfRule type="beginsWith" dxfId="1" priority="6" operator="beginsWith" text="5">
      <formula>LEFT(S46,LEN("5"))="5"</formula>
    </cfRule>
  </conditionalFormatting>
  <conditionalFormatting sqref="C42:P42">
    <cfRule type="expression" dxfId="0" priority="1">
      <formula>OR(LEFT(C42,2)="4 ",LEFT(C42,2)="5 ",LEFT(C42,2)="6 ",LEFT(C42,2)="7 ",LEFT(C42,2)="8 ",LEFT(C42,2)="9 ",LEFT(C42,2)="10",LEFT(C42,2)="11",LEFT(C42,2)="12")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B1:G15"/>
  <sheetViews>
    <sheetView workbookViewId="0">
      <selection activeCell="D7" sqref="D7"/>
    </sheetView>
  </sheetViews>
  <sheetFormatPr baseColWidth="10" defaultRowHeight="13" x14ac:dyDescent="0.15"/>
  <cols>
    <col min="1" max="2" width="1" customWidth="1"/>
    <col min="3" max="3" width="41" customWidth="1"/>
    <col min="4" max="4" width="53.5" customWidth="1"/>
    <col min="5" max="5" width="41" customWidth="1"/>
    <col min="6" max="6" width="57.83203125" customWidth="1"/>
    <col min="7" max="7" width="1.83203125" customWidth="1"/>
  </cols>
  <sheetData>
    <row r="1" spans="2:7" ht="62" customHeight="1" x14ac:dyDescent="0.15">
      <c r="C1" s="280" t="s">
        <v>101</v>
      </c>
      <c r="D1" s="280"/>
      <c r="E1" s="280"/>
      <c r="F1" s="280"/>
      <c r="G1" s="280"/>
    </row>
    <row r="2" spans="2:7" ht="46" customHeight="1" x14ac:dyDescent="0.3">
      <c r="B2" s="166"/>
      <c r="C2" s="281" t="s">
        <v>107</v>
      </c>
      <c r="D2" s="282"/>
      <c r="E2" s="282"/>
      <c r="F2" s="282"/>
      <c r="G2" s="283"/>
    </row>
    <row r="3" spans="2:7" ht="23" x14ac:dyDescent="0.15">
      <c r="B3" s="165"/>
      <c r="C3" s="163"/>
      <c r="D3" s="5"/>
      <c r="E3" s="5"/>
      <c r="F3" s="161"/>
      <c r="G3" s="3"/>
    </row>
    <row r="4" spans="2:7" ht="17" x14ac:dyDescent="0.15">
      <c r="B4" s="165"/>
      <c r="C4" s="164" t="s">
        <v>104</v>
      </c>
      <c r="D4" s="160" t="s">
        <v>61</v>
      </c>
      <c r="E4" s="160" t="s">
        <v>49</v>
      </c>
      <c r="F4" s="160" t="s">
        <v>105</v>
      </c>
      <c r="G4" s="3"/>
    </row>
    <row r="5" spans="2:7" ht="26" customHeight="1" x14ac:dyDescent="0.15">
      <c r="B5" s="165"/>
      <c r="C5" s="167"/>
      <c r="D5" s="162"/>
      <c r="E5" s="162"/>
      <c r="F5" s="162"/>
      <c r="G5" s="10"/>
    </row>
    <row r="6" spans="2:7" ht="26" customHeight="1" x14ac:dyDescent="0.15">
      <c r="B6" s="165"/>
      <c r="C6" s="167"/>
      <c r="D6" s="162"/>
      <c r="E6" s="162"/>
      <c r="F6" s="162"/>
      <c r="G6" s="10"/>
    </row>
    <row r="7" spans="2:7" ht="26" customHeight="1" x14ac:dyDescent="0.15">
      <c r="B7" s="165"/>
      <c r="C7" s="167"/>
      <c r="D7" s="162"/>
      <c r="E7" s="162"/>
      <c r="F7" s="162"/>
      <c r="G7" s="10"/>
    </row>
    <row r="8" spans="2:7" ht="26" customHeight="1" x14ac:dyDescent="0.15">
      <c r="B8" s="165"/>
      <c r="C8" s="167"/>
      <c r="D8" s="162"/>
      <c r="E8" s="162"/>
      <c r="F8" s="162"/>
      <c r="G8" s="10"/>
    </row>
    <row r="9" spans="2:7" ht="26" customHeight="1" x14ac:dyDescent="0.15">
      <c r="B9" s="165"/>
      <c r="C9" s="167"/>
      <c r="D9" s="162"/>
      <c r="E9" s="162"/>
      <c r="F9" s="162"/>
      <c r="G9" s="10"/>
    </row>
    <row r="10" spans="2:7" ht="26" customHeight="1" x14ac:dyDescent="0.15">
      <c r="B10" s="165"/>
      <c r="C10" s="167"/>
      <c r="D10" s="162"/>
      <c r="E10" s="162"/>
      <c r="F10" s="162"/>
      <c r="G10" s="10"/>
    </row>
    <row r="11" spans="2:7" ht="26" customHeight="1" x14ac:dyDescent="0.15">
      <c r="B11" s="165"/>
      <c r="C11" s="167"/>
      <c r="D11" s="162"/>
      <c r="E11" s="162"/>
      <c r="F11" s="162"/>
      <c r="G11" s="10"/>
    </row>
    <row r="12" spans="2:7" ht="26" customHeight="1" x14ac:dyDescent="0.15">
      <c r="B12" s="165"/>
      <c r="C12" s="167"/>
      <c r="D12" s="162"/>
      <c r="E12" s="162"/>
      <c r="F12" s="162"/>
      <c r="G12" s="10"/>
    </row>
    <row r="13" spans="2:7" ht="26" customHeight="1" x14ac:dyDescent="0.15">
      <c r="B13" s="165"/>
      <c r="C13" s="167"/>
      <c r="D13" s="162"/>
      <c r="E13" s="162"/>
      <c r="F13" s="162"/>
      <c r="G13" s="10"/>
    </row>
    <row r="14" spans="2:7" ht="26" customHeight="1" x14ac:dyDescent="0.15">
      <c r="B14" s="165"/>
      <c r="C14" s="167"/>
      <c r="D14" s="162"/>
      <c r="E14" s="162"/>
      <c r="F14" s="162"/>
      <c r="G14" s="10"/>
    </row>
    <row r="15" spans="2:7" x14ac:dyDescent="0.15">
      <c r="B15" s="168"/>
      <c r="C15" s="169"/>
      <c r="D15" s="170"/>
      <c r="E15" s="171"/>
      <c r="F15" s="171"/>
      <c r="G15" s="172"/>
    </row>
  </sheetData>
  <mergeCells count="2">
    <mergeCell ref="C1:G1"/>
    <mergeCell ref="C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I1004"/>
  <sheetViews>
    <sheetView topLeftCell="A2" workbookViewId="0">
      <selection activeCell="E6" sqref="E6"/>
    </sheetView>
  </sheetViews>
  <sheetFormatPr baseColWidth="10" defaultColWidth="14.5" defaultRowHeight="15.75" customHeight="1" x14ac:dyDescent="0.15"/>
  <cols>
    <col min="1" max="1" width="8.6640625" customWidth="1"/>
    <col min="2" max="3" width="55.1640625" customWidth="1"/>
    <col min="4" max="4" width="9.1640625" customWidth="1"/>
  </cols>
  <sheetData>
    <row r="1" spans="1:9" ht="59" customHeight="1" x14ac:dyDescent="0.15">
      <c r="A1" s="284"/>
      <c r="B1" s="284"/>
      <c r="C1" s="284"/>
      <c r="D1" s="284"/>
      <c r="E1" s="158"/>
      <c r="F1" s="158"/>
      <c r="G1" s="158"/>
      <c r="H1" s="158"/>
      <c r="I1" s="158"/>
    </row>
    <row r="2" spans="1:9" ht="66" customHeight="1" x14ac:dyDescent="0.15">
      <c r="A2" s="280" t="s">
        <v>101</v>
      </c>
      <c r="B2" s="280"/>
      <c r="C2" s="280"/>
      <c r="D2" s="280"/>
      <c r="E2" s="158"/>
      <c r="F2" s="158"/>
      <c r="G2" s="158"/>
      <c r="H2" s="158"/>
      <c r="I2" s="158"/>
    </row>
    <row r="3" spans="1:9" ht="13" customHeight="1" x14ac:dyDescent="0.15">
      <c r="A3" s="293"/>
      <c r="B3" s="293"/>
      <c r="C3" s="293"/>
      <c r="D3" s="293"/>
      <c r="E3" s="158"/>
      <c r="F3" s="158"/>
      <c r="G3" s="158"/>
      <c r="H3" s="158"/>
      <c r="I3" s="158"/>
    </row>
    <row r="4" spans="1:9" ht="30" customHeight="1" x14ac:dyDescent="0.15">
      <c r="A4" s="294" t="s">
        <v>106</v>
      </c>
      <c r="B4" s="294"/>
      <c r="C4" s="294"/>
      <c r="D4" s="294"/>
      <c r="E4" s="158"/>
      <c r="F4" s="158"/>
      <c r="G4" s="158"/>
      <c r="H4" s="158"/>
      <c r="I4" s="158"/>
    </row>
    <row r="5" spans="1:9" ht="12" customHeight="1" x14ac:dyDescent="0.15">
      <c r="A5" s="293"/>
      <c r="B5" s="293"/>
      <c r="C5" s="293"/>
      <c r="D5" s="293"/>
      <c r="E5" s="158"/>
      <c r="F5" s="158"/>
      <c r="G5" s="158"/>
      <c r="H5" s="158"/>
      <c r="I5" s="158"/>
    </row>
    <row r="6" spans="1:9" ht="48" customHeight="1" x14ac:dyDescent="0.15">
      <c r="A6" s="285" t="s">
        <v>0</v>
      </c>
      <c r="B6" s="286"/>
      <c r="C6" s="286"/>
      <c r="D6" s="287"/>
      <c r="E6" s="157"/>
      <c r="F6" s="157"/>
      <c r="G6" s="157"/>
      <c r="H6" s="157"/>
      <c r="I6" s="157"/>
    </row>
    <row r="7" spans="1:9" ht="13" x14ac:dyDescent="0.15">
      <c r="A7" s="1"/>
      <c r="B7" s="2" t="s">
        <v>1</v>
      </c>
      <c r="C7" s="159"/>
      <c r="D7" s="3"/>
    </row>
    <row r="8" spans="1:9" ht="23" x14ac:dyDescent="0.15">
      <c r="A8" s="4"/>
      <c r="B8" s="5"/>
      <c r="C8" s="6"/>
      <c r="D8" s="3"/>
    </row>
    <row r="9" spans="1:9" ht="13" x14ac:dyDescent="0.15">
      <c r="A9" s="7"/>
      <c r="B9" s="9" t="s">
        <v>3</v>
      </c>
      <c r="C9" s="159"/>
      <c r="D9" s="10"/>
    </row>
    <row r="10" spans="1:9" ht="13" x14ac:dyDescent="0.15">
      <c r="A10" s="7"/>
      <c r="B10" s="9" t="s">
        <v>5</v>
      </c>
      <c r="C10" s="159"/>
      <c r="D10" s="10"/>
    </row>
    <row r="11" spans="1:9" ht="13" x14ac:dyDescent="0.15">
      <c r="A11" s="7"/>
      <c r="B11" s="9" t="s">
        <v>6</v>
      </c>
      <c r="C11" s="159"/>
      <c r="D11" s="10"/>
    </row>
    <row r="12" spans="1:9" ht="13" x14ac:dyDescent="0.15">
      <c r="A12" s="11"/>
      <c r="B12" s="12" t="s">
        <v>8</v>
      </c>
      <c r="C12" s="14"/>
      <c r="D12" s="15"/>
    </row>
    <row r="13" spans="1:9" ht="13" x14ac:dyDescent="0.15">
      <c r="A13" s="16"/>
      <c r="B13" s="17" t="s">
        <v>38</v>
      </c>
      <c r="C13" s="18" t="s">
        <v>39</v>
      </c>
      <c r="D13" s="19"/>
    </row>
    <row r="14" spans="1:9" ht="13" x14ac:dyDescent="0.15">
      <c r="A14" s="20"/>
      <c r="B14" s="21" t="s">
        <v>11</v>
      </c>
      <c r="C14" s="21" t="s">
        <v>11</v>
      </c>
      <c r="D14" s="22"/>
    </row>
    <row r="15" spans="1:9" ht="13" x14ac:dyDescent="0.15">
      <c r="A15" s="23"/>
      <c r="B15" s="24" t="s">
        <v>12</v>
      </c>
      <c r="C15" s="26" t="s">
        <v>12</v>
      </c>
      <c r="D15" s="27"/>
    </row>
    <row r="16" spans="1:9" ht="13" x14ac:dyDescent="0.15">
      <c r="A16" s="28"/>
      <c r="B16" s="29" t="s">
        <v>14</v>
      </c>
      <c r="C16" s="29" t="s">
        <v>14</v>
      </c>
      <c r="D16" s="30"/>
    </row>
    <row r="17" spans="1:4" ht="13" x14ac:dyDescent="0.15">
      <c r="A17" s="11"/>
      <c r="B17" s="13" t="s">
        <v>102</v>
      </c>
      <c r="C17" s="14"/>
      <c r="D17" s="15"/>
    </row>
    <row r="18" spans="1:4" ht="13" x14ac:dyDescent="0.15">
      <c r="A18" s="16"/>
      <c r="B18" s="18" t="s">
        <v>38</v>
      </c>
      <c r="C18" s="18" t="s">
        <v>39</v>
      </c>
      <c r="D18" s="19"/>
    </row>
    <row r="19" spans="1:4" ht="13" x14ac:dyDescent="0.15">
      <c r="A19" s="20"/>
      <c r="B19" s="21" t="s">
        <v>11</v>
      </c>
      <c r="C19" s="31" t="s">
        <v>11</v>
      </c>
      <c r="D19" s="22"/>
    </row>
    <row r="20" spans="1:4" ht="13" x14ac:dyDescent="0.15">
      <c r="A20" s="23"/>
      <c r="B20" s="24" t="s">
        <v>12</v>
      </c>
      <c r="C20" s="26" t="s">
        <v>12</v>
      </c>
      <c r="D20" s="27"/>
    </row>
    <row r="21" spans="1:4" ht="13" x14ac:dyDescent="0.15">
      <c r="A21" s="28"/>
      <c r="B21" s="29" t="s">
        <v>14</v>
      </c>
      <c r="C21" s="29" t="s">
        <v>14</v>
      </c>
      <c r="D21" s="30"/>
    </row>
    <row r="22" spans="1:4" ht="13" x14ac:dyDescent="0.15">
      <c r="A22" s="11"/>
      <c r="B22" s="13" t="s">
        <v>15</v>
      </c>
      <c r="C22" s="14"/>
      <c r="D22" s="15"/>
    </row>
    <row r="23" spans="1:4" ht="13" x14ac:dyDescent="0.15">
      <c r="A23" s="16"/>
      <c r="B23" s="18" t="s">
        <v>38</v>
      </c>
      <c r="C23" s="18" t="s">
        <v>39</v>
      </c>
      <c r="D23" s="19"/>
    </row>
    <row r="24" spans="1:4" ht="13" x14ac:dyDescent="0.15">
      <c r="A24" s="20"/>
      <c r="B24" s="21" t="s">
        <v>11</v>
      </c>
      <c r="C24" s="31" t="s">
        <v>11</v>
      </c>
      <c r="D24" s="22"/>
    </row>
    <row r="25" spans="1:4" ht="39" x14ac:dyDescent="0.15">
      <c r="A25" s="32"/>
      <c r="B25" s="155" t="s">
        <v>103</v>
      </c>
      <c r="C25" s="33"/>
      <c r="D25" s="15"/>
    </row>
    <row r="26" spans="1:4" ht="13" x14ac:dyDescent="0.15">
      <c r="A26" s="34"/>
      <c r="B26" s="18" t="s">
        <v>38</v>
      </c>
      <c r="C26" s="18" t="s">
        <v>39</v>
      </c>
      <c r="D26" s="19"/>
    </row>
    <row r="27" spans="1:4" ht="13" x14ac:dyDescent="0.15">
      <c r="A27" s="20"/>
      <c r="B27" s="21" t="s">
        <v>11</v>
      </c>
      <c r="C27" s="21" t="s">
        <v>11</v>
      </c>
      <c r="D27" s="22"/>
    </row>
    <row r="28" spans="1:4" ht="13" x14ac:dyDescent="0.15">
      <c r="A28" s="11"/>
      <c r="B28" s="13" t="s">
        <v>18</v>
      </c>
      <c r="C28" s="14"/>
      <c r="D28" s="15"/>
    </row>
    <row r="29" spans="1:4" ht="13" x14ac:dyDescent="0.15">
      <c r="A29" s="16"/>
      <c r="B29" s="18" t="s">
        <v>38</v>
      </c>
      <c r="C29" s="18" t="s">
        <v>39</v>
      </c>
      <c r="D29" s="19"/>
    </row>
    <row r="30" spans="1:4" ht="13" x14ac:dyDescent="0.15">
      <c r="A30" s="20"/>
      <c r="B30" s="21" t="s">
        <v>11</v>
      </c>
      <c r="C30" s="31" t="s">
        <v>11</v>
      </c>
      <c r="D30" s="22"/>
    </row>
    <row r="31" spans="1:4" ht="13" x14ac:dyDescent="0.15">
      <c r="A31" s="23"/>
      <c r="B31" s="25" t="s">
        <v>12</v>
      </c>
      <c r="C31" s="26" t="s">
        <v>12</v>
      </c>
      <c r="D31" s="27"/>
    </row>
    <row r="32" spans="1:4" ht="13" x14ac:dyDescent="0.15">
      <c r="A32" s="35"/>
      <c r="B32" s="36" t="s">
        <v>14</v>
      </c>
      <c r="C32" s="36" t="s">
        <v>14</v>
      </c>
      <c r="D32" s="37"/>
    </row>
    <row r="33" spans="1:4" ht="39" x14ac:dyDescent="0.15">
      <c r="A33" s="38"/>
      <c r="B33" s="156" t="s">
        <v>21</v>
      </c>
      <c r="C33" s="39"/>
      <c r="D33" s="40"/>
    </row>
    <row r="34" spans="1:4" ht="13" x14ac:dyDescent="0.15">
      <c r="A34" s="16"/>
      <c r="B34" s="18" t="s">
        <v>38</v>
      </c>
      <c r="C34" s="18" t="s">
        <v>39</v>
      </c>
      <c r="D34" s="19"/>
    </row>
    <row r="35" spans="1:4" ht="13" x14ac:dyDescent="0.15">
      <c r="A35" s="20"/>
      <c r="B35" s="21" t="s">
        <v>22</v>
      </c>
      <c r="C35" s="31" t="s">
        <v>22</v>
      </c>
      <c r="D35" s="22"/>
    </row>
    <row r="36" spans="1:4" ht="13" x14ac:dyDescent="0.15">
      <c r="A36" s="23"/>
      <c r="B36" s="24" t="s">
        <v>12</v>
      </c>
      <c r="C36" s="26" t="s">
        <v>12</v>
      </c>
      <c r="D36" s="27"/>
    </row>
    <row r="37" spans="1:4" ht="13" x14ac:dyDescent="0.15">
      <c r="A37" s="28"/>
      <c r="B37" s="29" t="s">
        <v>14</v>
      </c>
      <c r="C37" s="29" t="s">
        <v>14</v>
      </c>
      <c r="D37" s="30"/>
    </row>
    <row r="38" spans="1:4" ht="33" customHeight="1" x14ac:dyDescent="0.2">
      <c r="A38" s="41"/>
      <c r="B38" s="42" t="s">
        <v>24</v>
      </c>
      <c r="C38" s="43"/>
      <c r="D38" s="44"/>
    </row>
    <row r="39" spans="1:4" ht="13" x14ac:dyDescent="0.15">
      <c r="A39" s="45"/>
      <c r="B39" s="46" t="s">
        <v>11</v>
      </c>
      <c r="C39" s="47"/>
      <c r="D39" s="48"/>
    </row>
    <row r="40" spans="1:4" ht="13" x14ac:dyDescent="0.15">
      <c r="A40" s="28"/>
      <c r="B40" s="291" t="s">
        <v>14</v>
      </c>
      <c r="C40" s="292"/>
      <c r="D40" s="49"/>
    </row>
    <row r="41" spans="1:4" ht="16" x14ac:dyDescent="0.2">
      <c r="A41" s="41"/>
      <c r="B41" s="42" t="s">
        <v>27</v>
      </c>
      <c r="C41" s="43"/>
      <c r="D41" s="44"/>
    </row>
    <row r="42" spans="1:4" ht="13" x14ac:dyDescent="0.15">
      <c r="A42" s="50"/>
      <c r="B42" s="51" t="s">
        <v>11</v>
      </c>
      <c r="C42" s="52"/>
      <c r="D42" s="27"/>
    </row>
    <row r="43" spans="1:4" ht="13" x14ac:dyDescent="0.15">
      <c r="A43" s="28"/>
      <c r="B43" s="291" t="s">
        <v>14</v>
      </c>
      <c r="C43" s="292"/>
      <c r="D43" s="49"/>
    </row>
    <row r="44" spans="1:4" ht="16" x14ac:dyDescent="0.2">
      <c r="A44" s="53"/>
      <c r="B44" s="288"/>
      <c r="C44" s="289"/>
      <c r="D44" s="290"/>
    </row>
    <row r="45" spans="1:4" ht="13" x14ac:dyDescent="0.15">
      <c r="A45" s="54"/>
      <c r="B45" s="54"/>
      <c r="C45" s="55"/>
    </row>
    <row r="46" spans="1:4" ht="13" x14ac:dyDescent="0.15">
      <c r="A46" s="54"/>
      <c r="B46" s="54"/>
      <c r="C46" s="55"/>
    </row>
    <row r="47" spans="1:4" ht="13" x14ac:dyDescent="0.15">
      <c r="A47" s="54"/>
      <c r="B47" s="54"/>
      <c r="C47" s="55"/>
    </row>
    <row r="48" spans="1:4" ht="13" x14ac:dyDescent="0.15">
      <c r="A48" s="54"/>
      <c r="B48" s="54"/>
      <c r="C48" s="55"/>
    </row>
    <row r="49" spans="1:3" ht="13" x14ac:dyDescent="0.15">
      <c r="A49" s="54"/>
      <c r="B49" s="54"/>
      <c r="C49" s="55"/>
    </row>
    <row r="50" spans="1:3" ht="13" x14ac:dyDescent="0.15">
      <c r="A50" s="54"/>
      <c r="B50" s="54"/>
      <c r="C50" s="55"/>
    </row>
    <row r="51" spans="1:3" ht="13" x14ac:dyDescent="0.15">
      <c r="A51" s="54"/>
      <c r="B51" s="54"/>
      <c r="C51" s="55"/>
    </row>
    <row r="52" spans="1:3" ht="13" x14ac:dyDescent="0.15">
      <c r="A52" s="54"/>
      <c r="B52" s="54"/>
      <c r="C52" s="55"/>
    </row>
    <row r="53" spans="1:3" ht="13" x14ac:dyDescent="0.15">
      <c r="A53" s="54"/>
      <c r="B53" s="54"/>
      <c r="C53" s="55"/>
    </row>
    <row r="54" spans="1:3" ht="13" x14ac:dyDescent="0.15">
      <c r="A54" s="54"/>
      <c r="B54" s="54"/>
      <c r="C54" s="55"/>
    </row>
    <row r="55" spans="1:3" ht="13" x14ac:dyDescent="0.15">
      <c r="A55" s="54"/>
      <c r="B55" s="54"/>
      <c r="C55" s="55"/>
    </row>
    <row r="56" spans="1:3" ht="13" x14ac:dyDescent="0.15">
      <c r="A56" s="54"/>
      <c r="B56" s="54"/>
      <c r="C56" s="55"/>
    </row>
    <row r="57" spans="1:3" ht="13" x14ac:dyDescent="0.15">
      <c r="A57" s="54"/>
      <c r="B57" s="54"/>
      <c r="C57" s="55"/>
    </row>
    <row r="58" spans="1:3" ht="13" x14ac:dyDescent="0.15">
      <c r="A58" s="54"/>
      <c r="B58" s="54"/>
      <c r="C58" s="55"/>
    </row>
    <row r="59" spans="1:3" ht="13" x14ac:dyDescent="0.15">
      <c r="A59" s="54"/>
      <c r="B59" s="54"/>
      <c r="C59" s="55"/>
    </row>
    <row r="60" spans="1:3" ht="13" x14ac:dyDescent="0.15">
      <c r="A60" s="54"/>
      <c r="B60" s="54"/>
      <c r="C60" s="55"/>
    </row>
    <row r="61" spans="1:3" ht="13" x14ac:dyDescent="0.15">
      <c r="A61" s="54"/>
      <c r="B61" s="54"/>
      <c r="C61" s="55"/>
    </row>
    <row r="62" spans="1:3" ht="13" x14ac:dyDescent="0.15">
      <c r="A62" s="54"/>
      <c r="B62" s="54"/>
      <c r="C62" s="55"/>
    </row>
    <row r="63" spans="1:3" ht="13" x14ac:dyDescent="0.15">
      <c r="A63" s="54"/>
      <c r="B63" s="54"/>
      <c r="C63" s="55"/>
    </row>
    <row r="64" spans="1:3" ht="13" x14ac:dyDescent="0.15">
      <c r="A64" s="54"/>
      <c r="B64" s="54"/>
      <c r="C64" s="55"/>
    </row>
    <row r="65" spans="1:3" ht="13" x14ac:dyDescent="0.15">
      <c r="A65" s="54"/>
      <c r="B65" s="54"/>
      <c r="C65" s="55"/>
    </row>
    <row r="66" spans="1:3" ht="13" x14ac:dyDescent="0.15">
      <c r="A66" s="54"/>
      <c r="B66" s="54"/>
      <c r="C66" s="55"/>
    </row>
    <row r="67" spans="1:3" ht="13" x14ac:dyDescent="0.15">
      <c r="A67" s="54"/>
      <c r="B67" s="54"/>
      <c r="C67" s="55"/>
    </row>
    <row r="68" spans="1:3" ht="13" x14ac:dyDescent="0.15">
      <c r="A68" s="54"/>
      <c r="B68" s="54"/>
      <c r="C68" s="55"/>
    </row>
    <row r="69" spans="1:3" ht="13" x14ac:dyDescent="0.15">
      <c r="A69" s="54"/>
      <c r="B69" s="54"/>
      <c r="C69" s="55"/>
    </row>
    <row r="70" spans="1:3" ht="13" x14ac:dyDescent="0.15">
      <c r="A70" s="54"/>
      <c r="B70" s="54"/>
      <c r="C70" s="55"/>
    </row>
    <row r="71" spans="1:3" ht="13" x14ac:dyDescent="0.15">
      <c r="A71" s="54"/>
      <c r="B71" s="54"/>
      <c r="C71" s="55"/>
    </row>
    <row r="72" spans="1:3" ht="13" x14ac:dyDescent="0.15">
      <c r="A72" s="54"/>
      <c r="B72" s="54"/>
      <c r="C72" s="55"/>
    </row>
    <row r="73" spans="1:3" ht="13" x14ac:dyDescent="0.15">
      <c r="A73" s="54"/>
      <c r="B73" s="54"/>
      <c r="C73" s="55"/>
    </row>
    <row r="74" spans="1:3" ht="13" x14ac:dyDescent="0.15">
      <c r="A74" s="54"/>
      <c r="B74" s="54"/>
      <c r="C74" s="55"/>
    </row>
    <row r="75" spans="1:3" ht="13" x14ac:dyDescent="0.15">
      <c r="A75" s="54"/>
      <c r="B75" s="54"/>
      <c r="C75" s="55"/>
    </row>
    <row r="76" spans="1:3" ht="13" x14ac:dyDescent="0.15">
      <c r="A76" s="54"/>
      <c r="B76" s="54"/>
      <c r="C76" s="55"/>
    </row>
    <row r="77" spans="1:3" ht="13" x14ac:dyDescent="0.15">
      <c r="A77" s="54"/>
      <c r="B77" s="54"/>
      <c r="C77" s="55"/>
    </row>
    <row r="78" spans="1:3" ht="13" x14ac:dyDescent="0.15">
      <c r="A78" s="54"/>
      <c r="B78" s="54"/>
      <c r="C78" s="55"/>
    </row>
    <row r="79" spans="1:3" ht="13" x14ac:dyDescent="0.15">
      <c r="A79" s="54"/>
      <c r="B79" s="54"/>
      <c r="C79" s="55"/>
    </row>
    <row r="80" spans="1:3" ht="13" x14ac:dyDescent="0.15">
      <c r="A80" s="54"/>
      <c r="B80" s="54"/>
      <c r="C80" s="55"/>
    </row>
    <row r="81" spans="1:3" ht="13" x14ac:dyDescent="0.15">
      <c r="A81" s="54"/>
      <c r="B81" s="54"/>
      <c r="C81" s="55"/>
    </row>
    <row r="82" spans="1:3" ht="13" x14ac:dyDescent="0.15">
      <c r="A82" s="54"/>
      <c r="B82" s="54"/>
      <c r="C82" s="55"/>
    </row>
    <row r="83" spans="1:3" ht="13" x14ac:dyDescent="0.15">
      <c r="A83" s="54"/>
      <c r="B83" s="54"/>
      <c r="C83" s="55"/>
    </row>
    <row r="84" spans="1:3" ht="13" x14ac:dyDescent="0.15">
      <c r="A84" s="54"/>
      <c r="B84" s="54"/>
      <c r="C84" s="55"/>
    </row>
    <row r="85" spans="1:3" ht="13" x14ac:dyDescent="0.15">
      <c r="A85" s="54"/>
      <c r="B85" s="54"/>
      <c r="C85" s="55"/>
    </row>
    <row r="86" spans="1:3" ht="13" x14ac:dyDescent="0.15">
      <c r="A86" s="54"/>
      <c r="B86" s="54"/>
      <c r="C86" s="55"/>
    </row>
    <row r="87" spans="1:3" ht="13" x14ac:dyDescent="0.15">
      <c r="A87" s="54"/>
      <c r="B87" s="54"/>
      <c r="C87" s="55"/>
    </row>
    <row r="88" spans="1:3" ht="13" x14ac:dyDescent="0.15">
      <c r="A88" s="54"/>
      <c r="B88" s="54"/>
      <c r="C88" s="55"/>
    </row>
    <row r="89" spans="1:3" ht="13" x14ac:dyDescent="0.15">
      <c r="A89" s="54"/>
      <c r="B89" s="54"/>
      <c r="C89" s="55"/>
    </row>
    <row r="90" spans="1:3" ht="13" x14ac:dyDescent="0.15">
      <c r="A90" s="54"/>
      <c r="B90" s="54"/>
      <c r="C90" s="55"/>
    </row>
    <row r="91" spans="1:3" ht="13" x14ac:dyDescent="0.15">
      <c r="A91" s="54"/>
      <c r="B91" s="54"/>
      <c r="C91" s="55"/>
    </row>
    <row r="92" spans="1:3" ht="13" x14ac:dyDescent="0.15">
      <c r="A92" s="54"/>
      <c r="B92" s="54"/>
      <c r="C92" s="55"/>
    </row>
    <row r="93" spans="1:3" ht="13" x14ac:dyDescent="0.15">
      <c r="A93" s="54"/>
      <c r="B93" s="54"/>
      <c r="C93" s="55"/>
    </row>
    <row r="94" spans="1:3" ht="13" x14ac:dyDescent="0.15">
      <c r="A94" s="54"/>
      <c r="B94" s="54"/>
      <c r="C94" s="55"/>
    </row>
    <row r="95" spans="1:3" ht="13" x14ac:dyDescent="0.15">
      <c r="A95" s="54"/>
      <c r="B95" s="54"/>
      <c r="C95" s="55"/>
    </row>
    <row r="96" spans="1:3" ht="13" x14ac:dyDescent="0.15">
      <c r="A96" s="54"/>
      <c r="B96" s="54"/>
      <c r="C96" s="55"/>
    </row>
    <row r="97" spans="1:3" ht="13" x14ac:dyDescent="0.15">
      <c r="A97" s="54"/>
      <c r="B97" s="54"/>
      <c r="C97" s="55"/>
    </row>
    <row r="98" spans="1:3" ht="13" x14ac:dyDescent="0.15">
      <c r="A98" s="54"/>
      <c r="B98" s="54"/>
      <c r="C98" s="55"/>
    </row>
    <row r="99" spans="1:3" ht="13" x14ac:dyDescent="0.15">
      <c r="A99" s="54"/>
      <c r="B99" s="54"/>
      <c r="C99" s="55"/>
    </row>
    <row r="100" spans="1:3" ht="13" x14ac:dyDescent="0.15">
      <c r="A100" s="54"/>
      <c r="B100" s="54"/>
      <c r="C100" s="55"/>
    </row>
    <row r="101" spans="1:3" ht="13" x14ac:dyDescent="0.15">
      <c r="A101" s="54"/>
      <c r="B101" s="54"/>
      <c r="C101" s="55"/>
    </row>
    <row r="102" spans="1:3" ht="13" x14ac:dyDescent="0.15">
      <c r="A102" s="54"/>
      <c r="B102" s="54"/>
      <c r="C102" s="55"/>
    </row>
    <row r="103" spans="1:3" ht="13" x14ac:dyDescent="0.15">
      <c r="A103" s="54"/>
      <c r="B103" s="54"/>
      <c r="C103" s="55"/>
    </row>
    <row r="104" spans="1:3" ht="13" x14ac:dyDescent="0.15">
      <c r="A104" s="54"/>
      <c r="B104" s="54"/>
      <c r="C104" s="55"/>
    </row>
    <row r="105" spans="1:3" ht="13" x14ac:dyDescent="0.15">
      <c r="A105" s="54"/>
      <c r="B105" s="54"/>
      <c r="C105" s="55"/>
    </row>
    <row r="106" spans="1:3" ht="13" x14ac:dyDescent="0.15">
      <c r="A106" s="54"/>
      <c r="B106" s="54"/>
      <c r="C106" s="55"/>
    </row>
    <row r="107" spans="1:3" ht="13" x14ac:dyDescent="0.15">
      <c r="A107" s="54"/>
      <c r="B107" s="54"/>
      <c r="C107" s="55"/>
    </row>
    <row r="108" spans="1:3" ht="13" x14ac:dyDescent="0.15">
      <c r="A108" s="54"/>
      <c r="B108" s="54"/>
      <c r="C108" s="55"/>
    </row>
    <row r="109" spans="1:3" ht="13" x14ac:dyDescent="0.15">
      <c r="A109" s="54"/>
      <c r="B109" s="54"/>
      <c r="C109" s="55"/>
    </row>
    <row r="110" spans="1:3" ht="13" x14ac:dyDescent="0.15">
      <c r="A110" s="54"/>
      <c r="B110" s="54"/>
      <c r="C110" s="55"/>
    </row>
    <row r="111" spans="1:3" ht="13" x14ac:dyDescent="0.15">
      <c r="A111" s="54"/>
      <c r="B111" s="54"/>
      <c r="C111" s="55"/>
    </row>
    <row r="112" spans="1:3" ht="13" x14ac:dyDescent="0.15">
      <c r="A112" s="54"/>
      <c r="B112" s="54"/>
      <c r="C112" s="55"/>
    </row>
    <row r="113" spans="1:3" ht="13" x14ac:dyDescent="0.15">
      <c r="A113" s="54"/>
      <c r="B113" s="54"/>
      <c r="C113" s="55"/>
    </row>
    <row r="114" spans="1:3" ht="13" x14ac:dyDescent="0.15">
      <c r="A114" s="54"/>
      <c r="B114" s="54"/>
      <c r="C114" s="55"/>
    </row>
    <row r="115" spans="1:3" ht="13" x14ac:dyDescent="0.15">
      <c r="A115" s="54"/>
      <c r="B115" s="54"/>
      <c r="C115" s="55"/>
    </row>
    <row r="116" spans="1:3" ht="13" x14ac:dyDescent="0.15">
      <c r="A116" s="54"/>
      <c r="B116" s="54"/>
      <c r="C116" s="55"/>
    </row>
    <row r="117" spans="1:3" ht="13" x14ac:dyDescent="0.15">
      <c r="A117" s="54"/>
      <c r="B117" s="54"/>
      <c r="C117" s="55"/>
    </row>
    <row r="118" spans="1:3" ht="13" x14ac:dyDescent="0.15">
      <c r="A118" s="54"/>
      <c r="B118" s="54"/>
      <c r="C118" s="55"/>
    </row>
    <row r="119" spans="1:3" ht="13" x14ac:dyDescent="0.15">
      <c r="A119" s="54"/>
      <c r="B119" s="54"/>
      <c r="C119" s="55"/>
    </row>
    <row r="120" spans="1:3" ht="13" x14ac:dyDescent="0.15">
      <c r="A120" s="54"/>
      <c r="B120" s="54"/>
      <c r="C120" s="55"/>
    </row>
    <row r="121" spans="1:3" ht="13" x14ac:dyDescent="0.15">
      <c r="A121" s="54"/>
      <c r="B121" s="54"/>
      <c r="C121" s="55"/>
    </row>
    <row r="122" spans="1:3" ht="13" x14ac:dyDescent="0.15">
      <c r="A122" s="54"/>
      <c r="B122" s="54"/>
      <c r="C122" s="55"/>
    </row>
    <row r="123" spans="1:3" ht="13" x14ac:dyDescent="0.15">
      <c r="A123" s="54"/>
      <c r="B123" s="54"/>
      <c r="C123" s="55"/>
    </row>
    <row r="124" spans="1:3" ht="13" x14ac:dyDescent="0.15">
      <c r="A124" s="54"/>
      <c r="B124" s="54"/>
      <c r="C124" s="55"/>
    </row>
    <row r="125" spans="1:3" ht="13" x14ac:dyDescent="0.15">
      <c r="A125" s="54"/>
      <c r="B125" s="54"/>
      <c r="C125" s="55"/>
    </row>
    <row r="126" spans="1:3" ht="13" x14ac:dyDescent="0.15">
      <c r="A126" s="54"/>
      <c r="B126" s="54"/>
      <c r="C126" s="55"/>
    </row>
    <row r="127" spans="1:3" ht="13" x14ac:dyDescent="0.15">
      <c r="A127" s="54"/>
      <c r="B127" s="54"/>
      <c r="C127" s="55"/>
    </row>
    <row r="128" spans="1:3" ht="13" x14ac:dyDescent="0.15">
      <c r="A128" s="54"/>
      <c r="B128" s="54"/>
      <c r="C128" s="55"/>
    </row>
    <row r="129" spans="1:3" ht="13" x14ac:dyDescent="0.15">
      <c r="A129" s="54"/>
      <c r="B129" s="54"/>
      <c r="C129" s="55"/>
    </row>
    <row r="130" spans="1:3" ht="13" x14ac:dyDescent="0.15">
      <c r="A130" s="54"/>
      <c r="B130" s="54"/>
      <c r="C130" s="55"/>
    </row>
    <row r="131" spans="1:3" ht="13" x14ac:dyDescent="0.15">
      <c r="A131" s="54"/>
      <c r="B131" s="54"/>
      <c r="C131" s="55"/>
    </row>
    <row r="132" spans="1:3" ht="13" x14ac:dyDescent="0.15">
      <c r="A132" s="54"/>
      <c r="B132" s="54"/>
      <c r="C132" s="55"/>
    </row>
    <row r="133" spans="1:3" ht="13" x14ac:dyDescent="0.15">
      <c r="A133" s="54"/>
      <c r="B133" s="54"/>
      <c r="C133" s="55"/>
    </row>
    <row r="134" spans="1:3" ht="13" x14ac:dyDescent="0.15">
      <c r="A134" s="54"/>
      <c r="B134" s="54"/>
      <c r="C134" s="55"/>
    </row>
    <row r="135" spans="1:3" ht="13" x14ac:dyDescent="0.15">
      <c r="A135" s="54"/>
      <c r="B135" s="54"/>
      <c r="C135" s="55"/>
    </row>
    <row r="136" spans="1:3" ht="13" x14ac:dyDescent="0.15">
      <c r="A136" s="54"/>
      <c r="B136" s="54"/>
      <c r="C136" s="55"/>
    </row>
    <row r="137" spans="1:3" ht="13" x14ac:dyDescent="0.15">
      <c r="A137" s="54"/>
      <c r="B137" s="54"/>
      <c r="C137" s="55"/>
    </row>
    <row r="138" spans="1:3" ht="13" x14ac:dyDescent="0.15">
      <c r="A138" s="54"/>
      <c r="B138" s="54"/>
      <c r="C138" s="55"/>
    </row>
    <row r="139" spans="1:3" ht="13" x14ac:dyDescent="0.15">
      <c r="A139" s="54"/>
      <c r="B139" s="54"/>
      <c r="C139" s="55"/>
    </row>
    <row r="140" spans="1:3" ht="13" x14ac:dyDescent="0.15">
      <c r="A140" s="54"/>
      <c r="B140" s="54"/>
      <c r="C140" s="55"/>
    </row>
    <row r="141" spans="1:3" ht="13" x14ac:dyDescent="0.15">
      <c r="A141" s="54"/>
      <c r="B141" s="54"/>
      <c r="C141" s="55"/>
    </row>
    <row r="142" spans="1:3" ht="13" x14ac:dyDescent="0.15">
      <c r="A142" s="54"/>
      <c r="B142" s="54"/>
      <c r="C142" s="55"/>
    </row>
    <row r="143" spans="1:3" ht="13" x14ac:dyDescent="0.15">
      <c r="A143" s="54"/>
      <c r="B143" s="54"/>
      <c r="C143" s="55"/>
    </row>
    <row r="144" spans="1:3" ht="13" x14ac:dyDescent="0.15">
      <c r="A144" s="54"/>
      <c r="B144" s="54"/>
      <c r="C144" s="55"/>
    </row>
    <row r="145" spans="1:3" ht="13" x14ac:dyDescent="0.15">
      <c r="A145" s="54"/>
      <c r="B145" s="54"/>
      <c r="C145" s="55"/>
    </row>
    <row r="146" spans="1:3" ht="13" x14ac:dyDescent="0.15">
      <c r="A146" s="54"/>
      <c r="B146" s="54"/>
      <c r="C146" s="55"/>
    </row>
    <row r="147" spans="1:3" ht="13" x14ac:dyDescent="0.15">
      <c r="A147" s="54"/>
      <c r="B147" s="54"/>
      <c r="C147" s="55"/>
    </row>
    <row r="148" spans="1:3" ht="13" x14ac:dyDescent="0.15">
      <c r="A148" s="54"/>
      <c r="B148" s="54"/>
      <c r="C148" s="55"/>
    </row>
    <row r="149" spans="1:3" ht="13" x14ac:dyDescent="0.15">
      <c r="A149" s="54"/>
      <c r="B149" s="54"/>
      <c r="C149" s="55"/>
    </row>
    <row r="150" spans="1:3" ht="13" x14ac:dyDescent="0.15">
      <c r="A150" s="54"/>
      <c r="B150" s="54"/>
      <c r="C150" s="55"/>
    </row>
    <row r="151" spans="1:3" ht="13" x14ac:dyDescent="0.15">
      <c r="A151" s="54"/>
      <c r="B151" s="54"/>
      <c r="C151" s="55"/>
    </row>
    <row r="152" spans="1:3" ht="13" x14ac:dyDescent="0.15">
      <c r="A152" s="54"/>
      <c r="B152" s="54"/>
      <c r="C152" s="55"/>
    </row>
    <row r="153" spans="1:3" ht="13" x14ac:dyDescent="0.15">
      <c r="A153" s="54"/>
      <c r="B153" s="54"/>
      <c r="C153" s="55"/>
    </row>
    <row r="154" spans="1:3" ht="13" x14ac:dyDescent="0.15">
      <c r="A154" s="54"/>
      <c r="B154" s="54"/>
      <c r="C154" s="55"/>
    </row>
    <row r="155" spans="1:3" ht="13" x14ac:dyDescent="0.15">
      <c r="A155" s="54"/>
      <c r="B155" s="54"/>
      <c r="C155" s="55"/>
    </row>
    <row r="156" spans="1:3" ht="13" x14ac:dyDescent="0.15">
      <c r="A156" s="54"/>
      <c r="B156" s="54"/>
      <c r="C156" s="55"/>
    </row>
    <row r="157" spans="1:3" ht="13" x14ac:dyDescent="0.15">
      <c r="A157" s="54"/>
      <c r="B157" s="54"/>
      <c r="C157" s="55"/>
    </row>
    <row r="158" spans="1:3" ht="13" x14ac:dyDescent="0.15">
      <c r="A158" s="54"/>
      <c r="B158" s="54"/>
      <c r="C158" s="55"/>
    </row>
    <row r="159" spans="1:3" ht="13" x14ac:dyDescent="0.15">
      <c r="A159" s="54"/>
      <c r="B159" s="54"/>
      <c r="C159" s="55"/>
    </row>
    <row r="160" spans="1:3" ht="13" x14ac:dyDescent="0.15">
      <c r="A160" s="54"/>
      <c r="B160" s="54"/>
      <c r="C160" s="55"/>
    </row>
    <row r="161" spans="1:3" ht="13" x14ac:dyDescent="0.15">
      <c r="A161" s="54"/>
      <c r="B161" s="54"/>
      <c r="C161" s="55"/>
    </row>
    <row r="162" spans="1:3" ht="13" x14ac:dyDescent="0.15">
      <c r="A162" s="54"/>
      <c r="B162" s="54"/>
      <c r="C162" s="55"/>
    </row>
    <row r="163" spans="1:3" ht="13" x14ac:dyDescent="0.15">
      <c r="A163" s="54"/>
      <c r="B163" s="54"/>
      <c r="C163" s="55"/>
    </row>
    <row r="164" spans="1:3" ht="13" x14ac:dyDescent="0.15">
      <c r="A164" s="54"/>
      <c r="B164" s="54"/>
      <c r="C164" s="55"/>
    </row>
    <row r="165" spans="1:3" ht="13" x14ac:dyDescent="0.15">
      <c r="A165" s="54"/>
      <c r="B165" s="54"/>
      <c r="C165" s="55"/>
    </row>
    <row r="166" spans="1:3" ht="13" x14ac:dyDescent="0.15">
      <c r="A166" s="54"/>
      <c r="B166" s="54"/>
      <c r="C166" s="55"/>
    </row>
    <row r="167" spans="1:3" ht="13" x14ac:dyDescent="0.15">
      <c r="A167" s="54"/>
      <c r="B167" s="54"/>
      <c r="C167" s="55"/>
    </row>
    <row r="168" spans="1:3" ht="13" x14ac:dyDescent="0.15">
      <c r="A168" s="54"/>
      <c r="B168" s="54"/>
      <c r="C168" s="55"/>
    </row>
    <row r="169" spans="1:3" ht="13" x14ac:dyDescent="0.15">
      <c r="A169" s="54"/>
      <c r="B169" s="54"/>
      <c r="C169" s="55"/>
    </row>
    <row r="170" spans="1:3" ht="13" x14ac:dyDescent="0.15">
      <c r="A170" s="54"/>
      <c r="B170" s="54"/>
      <c r="C170" s="55"/>
    </row>
    <row r="171" spans="1:3" ht="13" x14ac:dyDescent="0.15">
      <c r="A171" s="54"/>
      <c r="B171" s="54"/>
      <c r="C171" s="55"/>
    </row>
    <row r="172" spans="1:3" ht="13" x14ac:dyDescent="0.15">
      <c r="A172" s="54"/>
      <c r="B172" s="54"/>
      <c r="C172" s="55"/>
    </row>
    <row r="173" spans="1:3" ht="13" x14ac:dyDescent="0.15">
      <c r="A173" s="54"/>
      <c r="B173" s="54"/>
      <c r="C173" s="55"/>
    </row>
    <row r="174" spans="1:3" ht="13" x14ac:dyDescent="0.15">
      <c r="A174" s="54"/>
      <c r="B174" s="54"/>
      <c r="C174" s="55"/>
    </row>
    <row r="175" spans="1:3" ht="13" x14ac:dyDescent="0.15">
      <c r="A175" s="54"/>
      <c r="B175" s="54"/>
      <c r="C175" s="55"/>
    </row>
    <row r="176" spans="1:3" ht="13" x14ac:dyDescent="0.15">
      <c r="A176" s="54"/>
      <c r="B176" s="54"/>
      <c r="C176" s="55"/>
    </row>
    <row r="177" spans="1:3" ht="13" x14ac:dyDescent="0.15">
      <c r="A177" s="54"/>
      <c r="B177" s="54"/>
      <c r="C177" s="55"/>
    </row>
    <row r="178" spans="1:3" ht="13" x14ac:dyDescent="0.15">
      <c r="A178" s="54"/>
      <c r="B178" s="54"/>
      <c r="C178" s="55"/>
    </row>
    <row r="179" spans="1:3" ht="13" x14ac:dyDescent="0.15">
      <c r="A179" s="54"/>
      <c r="B179" s="54"/>
      <c r="C179" s="55"/>
    </row>
    <row r="180" spans="1:3" ht="13" x14ac:dyDescent="0.15">
      <c r="A180" s="54"/>
      <c r="B180" s="54"/>
      <c r="C180" s="55"/>
    </row>
    <row r="181" spans="1:3" ht="13" x14ac:dyDescent="0.15">
      <c r="A181" s="54"/>
      <c r="B181" s="54"/>
      <c r="C181" s="55"/>
    </row>
    <row r="182" spans="1:3" ht="13" x14ac:dyDescent="0.15">
      <c r="A182" s="54"/>
      <c r="B182" s="54"/>
      <c r="C182" s="55"/>
    </row>
    <row r="183" spans="1:3" ht="13" x14ac:dyDescent="0.15">
      <c r="A183" s="54"/>
      <c r="B183" s="54"/>
      <c r="C183" s="55"/>
    </row>
    <row r="184" spans="1:3" ht="13" x14ac:dyDescent="0.15">
      <c r="A184" s="54"/>
      <c r="B184" s="54"/>
      <c r="C184" s="55"/>
    </row>
    <row r="185" spans="1:3" ht="13" x14ac:dyDescent="0.15">
      <c r="A185" s="54"/>
      <c r="B185" s="54"/>
      <c r="C185" s="55"/>
    </row>
    <row r="186" spans="1:3" ht="13" x14ac:dyDescent="0.15">
      <c r="A186" s="54"/>
      <c r="B186" s="54"/>
      <c r="C186" s="55"/>
    </row>
    <row r="187" spans="1:3" ht="13" x14ac:dyDescent="0.15">
      <c r="A187" s="54"/>
      <c r="B187" s="54"/>
      <c r="C187" s="55"/>
    </row>
    <row r="188" spans="1:3" ht="13" x14ac:dyDescent="0.15">
      <c r="A188" s="54"/>
      <c r="B188" s="54"/>
      <c r="C188" s="55"/>
    </row>
    <row r="189" spans="1:3" ht="13" x14ac:dyDescent="0.15">
      <c r="A189" s="54"/>
      <c r="B189" s="54"/>
      <c r="C189" s="55"/>
    </row>
    <row r="190" spans="1:3" ht="13" x14ac:dyDescent="0.15">
      <c r="A190" s="54"/>
      <c r="B190" s="54"/>
      <c r="C190" s="55"/>
    </row>
    <row r="191" spans="1:3" ht="13" x14ac:dyDescent="0.15">
      <c r="A191" s="54"/>
      <c r="B191" s="54"/>
      <c r="C191" s="55"/>
    </row>
    <row r="192" spans="1:3" ht="13" x14ac:dyDescent="0.15">
      <c r="A192" s="54"/>
      <c r="B192" s="54"/>
      <c r="C192" s="55"/>
    </row>
    <row r="193" spans="1:3" ht="13" x14ac:dyDescent="0.15">
      <c r="A193" s="54"/>
      <c r="B193" s="54"/>
      <c r="C193" s="55"/>
    </row>
    <row r="194" spans="1:3" ht="13" x14ac:dyDescent="0.15">
      <c r="A194" s="54"/>
      <c r="B194" s="54"/>
      <c r="C194" s="55"/>
    </row>
    <row r="195" spans="1:3" ht="13" x14ac:dyDescent="0.15">
      <c r="A195" s="54"/>
      <c r="B195" s="54"/>
      <c r="C195" s="55"/>
    </row>
    <row r="196" spans="1:3" ht="13" x14ac:dyDescent="0.15">
      <c r="A196" s="54"/>
      <c r="B196" s="54"/>
      <c r="C196" s="55"/>
    </row>
    <row r="197" spans="1:3" ht="13" x14ac:dyDescent="0.15">
      <c r="A197" s="54"/>
      <c r="B197" s="54"/>
      <c r="C197" s="55"/>
    </row>
    <row r="198" spans="1:3" ht="13" x14ac:dyDescent="0.15">
      <c r="A198" s="54"/>
      <c r="B198" s="54"/>
      <c r="C198" s="55"/>
    </row>
    <row r="199" spans="1:3" ht="13" x14ac:dyDescent="0.15">
      <c r="A199" s="54"/>
      <c r="B199" s="54"/>
      <c r="C199" s="55"/>
    </row>
    <row r="200" spans="1:3" ht="13" x14ac:dyDescent="0.15">
      <c r="A200" s="54"/>
      <c r="B200" s="54"/>
      <c r="C200" s="55"/>
    </row>
    <row r="201" spans="1:3" ht="13" x14ac:dyDescent="0.15">
      <c r="A201" s="54"/>
      <c r="B201" s="54"/>
      <c r="C201" s="55"/>
    </row>
    <row r="202" spans="1:3" ht="13" x14ac:dyDescent="0.15">
      <c r="A202" s="54"/>
      <c r="B202" s="54"/>
      <c r="C202" s="55"/>
    </row>
    <row r="203" spans="1:3" ht="13" x14ac:dyDescent="0.15">
      <c r="A203" s="54"/>
      <c r="B203" s="54"/>
      <c r="C203" s="55"/>
    </row>
    <row r="204" spans="1:3" ht="13" x14ac:dyDescent="0.15">
      <c r="A204" s="54"/>
      <c r="B204" s="54"/>
      <c r="C204" s="55"/>
    </row>
    <row r="205" spans="1:3" ht="13" x14ac:dyDescent="0.15">
      <c r="A205" s="54"/>
      <c r="B205" s="54"/>
      <c r="C205" s="55"/>
    </row>
    <row r="206" spans="1:3" ht="13" x14ac:dyDescent="0.15">
      <c r="A206" s="54"/>
      <c r="B206" s="54"/>
      <c r="C206" s="55"/>
    </row>
    <row r="207" spans="1:3" ht="13" x14ac:dyDescent="0.15">
      <c r="A207" s="54"/>
      <c r="B207" s="54"/>
      <c r="C207" s="55"/>
    </row>
    <row r="208" spans="1:3" ht="13" x14ac:dyDescent="0.15">
      <c r="A208" s="54"/>
      <c r="B208" s="54"/>
      <c r="C208" s="55"/>
    </row>
    <row r="209" spans="1:3" ht="13" x14ac:dyDescent="0.15">
      <c r="A209" s="54"/>
      <c r="B209" s="54"/>
      <c r="C209" s="55"/>
    </row>
    <row r="210" spans="1:3" ht="13" x14ac:dyDescent="0.15">
      <c r="A210" s="54"/>
      <c r="B210" s="54"/>
      <c r="C210" s="55"/>
    </row>
    <row r="211" spans="1:3" ht="13" x14ac:dyDescent="0.15">
      <c r="A211" s="54"/>
      <c r="B211" s="54"/>
      <c r="C211" s="55"/>
    </row>
    <row r="212" spans="1:3" ht="13" x14ac:dyDescent="0.15">
      <c r="A212" s="54"/>
      <c r="B212" s="54"/>
      <c r="C212" s="55"/>
    </row>
    <row r="213" spans="1:3" ht="13" x14ac:dyDescent="0.15">
      <c r="A213" s="54"/>
      <c r="B213" s="54"/>
      <c r="C213" s="55"/>
    </row>
    <row r="214" spans="1:3" ht="13" x14ac:dyDescent="0.15">
      <c r="A214" s="54"/>
      <c r="B214" s="54"/>
      <c r="C214" s="55"/>
    </row>
    <row r="215" spans="1:3" ht="13" x14ac:dyDescent="0.15">
      <c r="A215" s="54"/>
      <c r="B215" s="54"/>
      <c r="C215" s="55"/>
    </row>
    <row r="216" spans="1:3" ht="13" x14ac:dyDescent="0.15">
      <c r="A216" s="54"/>
      <c r="B216" s="54"/>
      <c r="C216" s="55"/>
    </row>
    <row r="217" spans="1:3" ht="13" x14ac:dyDescent="0.15">
      <c r="A217" s="54"/>
      <c r="B217" s="54"/>
      <c r="C217" s="55"/>
    </row>
    <row r="218" spans="1:3" ht="13" x14ac:dyDescent="0.15">
      <c r="A218" s="54"/>
      <c r="B218" s="54"/>
      <c r="C218" s="55"/>
    </row>
    <row r="219" spans="1:3" ht="13" x14ac:dyDescent="0.15">
      <c r="A219" s="54"/>
      <c r="B219" s="54"/>
      <c r="C219" s="55"/>
    </row>
    <row r="220" spans="1:3" ht="13" x14ac:dyDescent="0.15">
      <c r="A220" s="54"/>
      <c r="B220" s="54"/>
      <c r="C220" s="55"/>
    </row>
    <row r="221" spans="1:3" ht="13" x14ac:dyDescent="0.15">
      <c r="A221" s="54"/>
      <c r="B221" s="54"/>
      <c r="C221" s="55"/>
    </row>
    <row r="222" spans="1:3" ht="13" x14ac:dyDescent="0.15">
      <c r="A222" s="54"/>
      <c r="B222" s="54"/>
      <c r="C222" s="55"/>
    </row>
    <row r="223" spans="1:3" ht="13" x14ac:dyDescent="0.15">
      <c r="A223" s="54"/>
      <c r="B223" s="54"/>
      <c r="C223" s="55"/>
    </row>
    <row r="224" spans="1:3" ht="13" x14ac:dyDescent="0.15">
      <c r="A224" s="54"/>
      <c r="B224" s="54"/>
      <c r="C224" s="55"/>
    </row>
    <row r="225" spans="1:3" ht="13" x14ac:dyDescent="0.15">
      <c r="A225" s="54"/>
      <c r="B225" s="54"/>
      <c r="C225" s="55"/>
    </row>
    <row r="226" spans="1:3" ht="13" x14ac:dyDescent="0.15">
      <c r="A226" s="54"/>
      <c r="B226" s="54"/>
      <c r="C226" s="55"/>
    </row>
    <row r="227" spans="1:3" ht="13" x14ac:dyDescent="0.15">
      <c r="A227" s="54"/>
      <c r="B227" s="54"/>
      <c r="C227" s="55"/>
    </row>
    <row r="228" spans="1:3" ht="13" x14ac:dyDescent="0.15">
      <c r="A228" s="54"/>
      <c r="B228" s="54"/>
      <c r="C228" s="55"/>
    </row>
    <row r="229" spans="1:3" ht="13" x14ac:dyDescent="0.15">
      <c r="A229" s="54"/>
      <c r="B229" s="54"/>
      <c r="C229" s="55"/>
    </row>
    <row r="230" spans="1:3" ht="13" x14ac:dyDescent="0.15">
      <c r="A230" s="54"/>
      <c r="B230" s="54"/>
      <c r="C230" s="55"/>
    </row>
    <row r="231" spans="1:3" ht="13" x14ac:dyDescent="0.15">
      <c r="A231" s="54"/>
      <c r="B231" s="54"/>
      <c r="C231" s="55"/>
    </row>
    <row r="232" spans="1:3" ht="13" x14ac:dyDescent="0.15">
      <c r="A232" s="54"/>
      <c r="B232" s="54"/>
      <c r="C232" s="55"/>
    </row>
    <row r="233" spans="1:3" ht="13" x14ac:dyDescent="0.15">
      <c r="A233" s="54"/>
      <c r="B233" s="54"/>
      <c r="C233" s="55"/>
    </row>
    <row r="234" spans="1:3" ht="13" x14ac:dyDescent="0.15">
      <c r="A234" s="54"/>
      <c r="B234" s="54"/>
      <c r="C234" s="55"/>
    </row>
    <row r="235" spans="1:3" ht="13" x14ac:dyDescent="0.15">
      <c r="A235" s="54"/>
      <c r="B235" s="54"/>
      <c r="C235" s="55"/>
    </row>
    <row r="236" spans="1:3" ht="13" x14ac:dyDescent="0.15">
      <c r="A236" s="54"/>
      <c r="B236" s="54"/>
      <c r="C236" s="55"/>
    </row>
    <row r="237" spans="1:3" ht="13" x14ac:dyDescent="0.15">
      <c r="A237" s="54"/>
      <c r="B237" s="54"/>
      <c r="C237" s="55"/>
    </row>
    <row r="238" spans="1:3" ht="13" x14ac:dyDescent="0.15">
      <c r="A238" s="54"/>
      <c r="B238" s="54"/>
      <c r="C238" s="55"/>
    </row>
    <row r="239" spans="1:3" ht="13" x14ac:dyDescent="0.15">
      <c r="A239" s="54"/>
      <c r="B239" s="54"/>
      <c r="C239" s="55"/>
    </row>
    <row r="240" spans="1:3" ht="13" x14ac:dyDescent="0.15">
      <c r="A240" s="54"/>
      <c r="B240" s="54"/>
      <c r="C240" s="55"/>
    </row>
    <row r="241" spans="1:3" ht="13" x14ac:dyDescent="0.15">
      <c r="A241" s="54"/>
      <c r="B241" s="54"/>
      <c r="C241" s="55"/>
    </row>
    <row r="242" spans="1:3" ht="13" x14ac:dyDescent="0.15">
      <c r="A242" s="54"/>
      <c r="B242" s="54"/>
      <c r="C242" s="55"/>
    </row>
    <row r="243" spans="1:3" ht="13" x14ac:dyDescent="0.15">
      <c r="A243" s="54"/>
      <c r="B243" s="54"/>
      <c r="C243" s="55"/>
    </row>
    <row r="244" spans="1:3" ht="13" x14ac:dyDescent="0.15">
      <c r="A244" s="54"/>
      <c r="B244" s="54"/>
      <c r="C244" s="55"/>
    </row>
    <row r="245" spans="1:3" ht="13" x14ac:dyDescent="0.15">
      <c r="A245" s="54"/>
      <c r="B245" s="54"/>
      <c r="C245" s="55"/>
    </row>
    <row r="246" spans="1:3" ht="13" x14ac:dyDescent="0.15">
      <c r="A246" s="54"/>
      <c r="B246" s="54"/>
      <c r="C246" s="55"/>
    </row>
    <row r="247" spans="1:3" ht="13" x14ac:dyDescent="0.15">
      <c r="A247" s="54"/>
      <c r="B247" s="54"/>
      <c r="C247" s="55"/>
    </row>
    <row r="248" spans="1:3" ht="13" x14ac:dyDescent="0.15">
      <c r="A248" s="54"/>
      <c r="B248" s="54"/>
      <c r="C248" s="55"/>
    </row>
    <row r="249" spans="1:3" ht="13" x14ac:dyDescent="0.15">
      <c r="A249" s="54"/>
      <c r="B249" s="54"/>
      <c r="C249" s="55"/>
    </row>
    <row r="250" spans="1:3" ht="13" x14ac:dyDescent="0.15">
      <c r="A250" s="54"/>
      <c r="B250" s="54"/>
      <c r="C250" s="55"/>
    </row>
    <row r="251" spans="1:3" ht="13" x14ac:dyDescent="0.15">
      <c r="A251" s="54"/>
      <c r="B251" s="54"/>
      <c r="C251" s="55"/>
    </row>
    <row r="252" spans="1:3" ht="13" x14ac:dyDescent="0.15">
      <c r="A252" s="54"/>
      <c r="B252" s="54"/>
      <c r="C252" s="55"/>
    </row>
    <row r="253" spans="1:3" ht="13" x14ac:dyDescent="0.15">
      <c r="A253" s="54"/>
      <c r="B253" s="54"/>
      <c r="C253" s="55"/>
    </row>
    <row r="254" spans="1:3" ht="13" x14ac:dyDescent="0.15">
      <c r="A254" s="54"/>
      <c r="B254" s="54"/>
      <c r="C254" s="55"/>
    </row>
    <row r="255" spans="1:3" ht="13" x14ac:dyDescent="0.15">
      <c r="A255" s="54"/>
      <c r="B255" s="54"/>
      <c r="C255" s="55"/>
    </row>
    <row r="256" spans="1:3" ht="13" x14ac:dyDescent="0.15">
      <c r="A256" s="54"/>
      <c r="B256" s="54"/>
      <c r="C256" s="55"/>
    </row>
    <row r="257" spans="1:3" ht="13" x14ac:dyDescent="0.15">
      <c r="A257" s="54"/>
      <c r="B257" s="54"/>
      <c r="C257" s="55"/>
    </row>
    <row r="258" spans="1:3" ht="13" x14ac:dyDescent="0.15">
      <c r="A258" s="54"/>
      <c r="B258" s="54"/>
      <c r="C258" s="55"/>
    </row>
    <row r="259" spans="1:3" ht="13" x14ac:dyDescent="0.15">
      <c r="A259" s="54"/>
      <c r="B259" s="54"/>
      <c r="C259" s="55"/>
    </row>
    <row r="260" spans="1:3" ht="13" x14ac:dyDescent="0.15">
      <c r="A260" s="54"/>
      <c r="B260" s="54"/>
      <c r="C260" s="55"/>
    </row>
    <row r="261" spans="1:3" ht="13" x14ac:dyDescent="0.15">
      <c r="A261" s="54"/>
      <c r="B261" s="54"/>
      <c r="C261" s="55"/>
    </row>
    <row r="262" spans="1:3" ht="13" x14ac:dyDescent="0.15">
      <c r="A262" s="54"/>
      <c r="B262" s="54"/>
      <c r="C262" s="55"/>
    </row>
    <row r="263" spans="1:3" ht="13" x14ac:dyDescent="0.15">
      <c r="A263" s="54"/>
      <c r="B263" s="54"/>
      <c r="C263" s="55"/>
    </row>
    <row r="264" spans="1:3" ht="13" x14ac:dyDescent="0.15">
      <c r="A264" s="54"/>
      <c r="B264" s="54"/>
      <c r="C264" s="55"/>
    </row>
    <row r="265" spans="1:3" ht="13" x14ac:dyDescent="0.15">
      <c r="A265" s="54"/>
      <c r="B265" s="54"/>
      <c r="C265" s="55"/>
    </row>
    <row r="266" spans="1:3" ht="13" x14ac:dyDescent="0.15">
      <c r="A266" s="54"/>
      <c r="B266" s="54"/>
      <c r="C266" s="55"/>
    </row>
    <row r="267" spans="1:3" ht="13" x14ac:dyDescent="0.15">
      <c r="A267" s="54"/>
      <c r="B267" s="54"/>
      <c r="C267" s="55"/>
    </row>
    <row r="268" spans="1:3" ht="13" x14ac:dyDescent="0.15">
      <c r="A268" s="54"/>
      <c r="B268" s="54"/>
      <c r="C268" s="55"/>
    </row>
    <row r="269" spans="1:3" ht="13" x14ac:dyDescent="0.15">
      <c r="A269" s="54"/>
      <c r="B269" s="54"/>
      <c r="C269" s="55"/>
    </row>
    <row r="270" spans="1:3" ht="13" x14ac:dyDescent="0.15">
      <c r="A270" s="54"/>
      <c r="B270" s="54"/>
      <c r="C270" s="55"/>
    </row>
    <row r="271" spans="1:3" ht="13" x14ac:dyDescent="0.15">
      <c r="A271" s="54"/>
      <c r="B271" s="54"/>
      <c r="C271" s="55"/>
    </row>
    <row r="272" spans="1:3" ht="13" x14ac:dyDescent="0.15">
      <c r="A272" s="54"/>
      <c r="B272" s="54"/>
      <c r="C272" s="55"/>
    </row>
    <row r="273" spans="1:3" ht="13" x14ac:dyDescent="0.15">
      <c r="A273" s="54"/>
      <c r="B273" s="54"/>
      <c r="C273" s="55"/>
    </row>
    <row r="274" spans="1:3" ht="13" x14ac:dyDescent="0.15">
      <c r="A274" s="54"/>
      <c r="B274" s="54"/>
      <c r="C274" s="55"/>
    </row>
    <row r="275" spans="1:3" ht="13" x14ac:dyDescent="0.15">
      <c r="A275" s="54"/>
      <c r="B275" s="54"/>
      <c r="C275" s="55"/>
    </row>
    <row r="276" spans="1:3" ht="13" x14ac:dyDescent="0.15">
      <c r="A276" s="54"/>
      <c r="B276" s="54"/>
      <c r="C276" s="55"/>
    </row>
    <row r="277" spans="1:3" ht="13" x14ac:dyDescent="0.15">
      <c r="A277" s="54"/>
      <c r="B277" s="54"/>
      <c r="C277" s="55"/>
    </row>
    <row r="278" spans="1:3" ht="13" x14ac:dyDescent="0.15">
      <c r="A278" s="54"/>
      <c r="B278" s="54"/>
      <c r="C278" s="55"/>
    </row>
    <row r="279" spans="1:3" ht="13" x14ac:dyDescent="0.15">
      <c r="A279" s="54"/>
      <c r="B279" s="54"/>
      <c r="C279" s="55"/>
    </row>
    <row r="280" spans="1:3" ht="13" x14ac:dyDescent="0.15">
      <c r="A280" s="54"/>
      <c r="B280" s="54"/>
      <c r="C280" s="55"/>
    </row>
    <row r="281" spans="1:3" ht="13" x14ac:dyDescent="0.15">
      <c r="A281" s="54"/>
      <c r="B281" s="54"/>
      <c r="C281" s="55"/>
    </row>
    <row r="282" spans="1:3" ht="13" x14ac:dyDescent="0.15">
      <c r="A282" s="54"/>
      <c r="B282" s="54"/>
      <c r="C282" s="55"/>
    </row>
    <row r="283" spans="1:3" ht="13" x14ac:dyDescent="0.15">
      <c r="A283" s="54"/>
      <c r="B283" s="54"/>
      <c r="C283" s="55"/>
    </row>
    <row r="284" spans="1:3" ht="13" x14ac:dyDescent="0.15">
      <c r="A284" s="54"/>
      <c r="B284" s="54"/>
      <c r="C284" s="55"/>
    </row>
    <row r="285" spans="1:3" ht="13" x14ac:dyDescent="0.15">
      <c r="A285" s="54"/>
      <c r="B285" s="54"/>
      <c r="C285" s="55"/>
    </row>
    <row r="286" spans="1:3" ht="13" x14ac:dyDescent="0.15">
      <c r="A286" s="54"/>
      <c r="B286" s="54"/>
      <c r="C286" s="55"/>
    </row>
    <row r="287" spans="1:3" ht="13" x14ac:dyDescent="0.15">
      <c r="A287" s="54"/>
      <c r="B287" s="54"/>
      <c r="C287" s="55"/>
    </row>
    <row r="288" spans="1:3" ht="13" x14ac:dyDescent="0.15">
      <c r="A288" s="54"/>
      <c r="B288" s="54"/>
      <c r="C288" s="55"/>
    </row>
    <row r="289" spans="1:3" ht="13" x14ac:dyDescent="0.15">
      <c r="A289" s="54"/>
      <c r="B289" s="54"/>
      <c r="C289" s="55"/>
    </row>
    <row r="290" spans="1:3" ht="13" x14ac:dyDescent="0.15">
      <c r="A290" s="54"/>
      <c r="B290" s="54"/>
      <c r="C290" s="55"/>
    </row>
    <row r="291" spans="1:3" ht="13" x14ac:dyDescent="0.15">
      <c r="A291" s="54"/>
      <c r="B291" s="54"/>
      <c r="C291" s="55"/>
    </row>
    <row r="292" spans="1:3" ht="13" x14ac:dyDescent="0.15">
      <c r="A292" s="54"/>
      <c r="B292" s="54"/>
      <c r="C292" s="55"/>
    </row>
    <row r="293" spans="1:3" ht="13" x14ac:dyDescent="0.15">
      <c r="A293" s="54"/>
      <c r="B293" s="54"/>
      <c r="C293" s="55"/>
    </row>
    <row r="294" spans="1:3" ht="13" x14ac:dyDescent="0.15">
      <c r="A294" s="54"/>
      <c r="B294" s="54"/>
      <c r="C294" s="55"/>
    </row>
    <row r="295" spans="1:3" ht="13" x14ac:dyDescent="0.15">
      <c r="A295" s="54"/>
      <c r="B295" s="54"/>
      <c r="C295" s="55"/>
    </row>
    <row r="296" spans="1:3" ht="13" x14ac:dyDescent="0.15">
      <c r="A296" s="54"/>
      <c r="B296" s="54"/>
      <c r="C296" s="55"/>
    </row>
    <row r="297" spans="1:3" ht="13" x14ac:dyDescent="0.15">
      <c r="A297" s="54"/>
      <c r="B297" s="54"/>
      <c r="C297" s="55"/>
    </row>
    <row r="298" spans="1:3" ht="13" x14ac:dyDescent="0.15">
      <c r="A298" s="54"/>
      <c r="B298" s="54"/>
      <c r="C298" s="55"/>
    </row>
    <row r="299" spans="1:3" ht="13" x14ac:dyDescent="0.15">
      <c r="A299" s="54"/>
      <c r="B299" s="54"/>
      <c r="C299" s="55"/>
    </row>
    <row r="300" spans="1:3" ht="13" x14ac:dyDescent="0.15">
      <c r="A300" s="54"/>
      <c r="B300" s="54"/>
      <c r="C300" s="55"/>
    </row>
    <row r="301" spans="1:3" ht="13" x14ac:dyDescent="0.15">
      <c r="A301" s="54"/>
      <c r="B301" s="54"/>
      <c r="C301" s="55"/>
    </row>
    <row r="302" spans="1:3" ht="13" x14ac:dyDescent="0.15">
      <c r="A302" s="54"/>
      <c r="B302" s="54"/>
      <c r="C302" s="55"/>
    </row>
    <row r="303" spans="1:3" ht="13" x14ac:dyDescent="0.15">
      <c r="A303" s="54"/>
      <c r="B303" s="54"/>
      <c r="C303" s="55"/>
    </row>
    <row r="304" spans="1:3" ht="13" x14ac:dyDescent="0.15">
      <c r="A304" s="54"/>
      <c r="B304" s="54"/>
      <c r="C304" s="55"/>
    </row>
    <row r="305" spans="1:3" ht="13" x14ac:dyDescent="0.15">
      <c r="A305" s="54"/>
      <c r="B305" s="54"/>
      <c r="C305" s="55"/>
    </row>
    <row r="306" spans="1:3" ht="13" x14ac:dyDescent="0.15">
      <c r="A306" s="54"/>
      <c r="B306" s="54"/>
      <c r="C306" s="55"/>
    </row>
    <row r="307" spans="1:3" ht="13" x14ac:dyDescent="0.15">
      <c r="A307" s="54"/>
      <c r="B307" s="54"/>
      <c r="C307" s="55"/>
    </row>
    <row r="308" spans="1:3" ht="13" x14ac:dyDescent="0.15">
      <c r="A308" s="54"/>
      <c r="B308" s="54"/>
      <c r="C308" s="55"/>
    </row>
    <row r="309" spans="1:3" ht="13" x14ac:dyDescent="0.15">
      <c r="A309" s="54"/>
      <c r="B309" s="54"/>
      <c r="C309" s="55"/>
    </row>
    <row r="310" spans="1:3" ht="13" x14ac:dyDescent="0.15">
      <c r="A310" s="54"/>
      <c r="B310" s="54"/>
      <c r="C310" s="55"/>
    </row>
    <row r="311" spans="1:3" ht="13" x14ac:dyDescent="0.15">
      <c r="A311" s="54"/>
      <c r="B311" s="54"/>
      <c r="C311" s="55"/>
    </row>
    <row r="312" spans="1:3" ht="13" x14ac:dyDescent="0.15">
      <c r="A312" s="54"/>
      <c r="B312" s="54"/>
      <c r="C312" s="55"/>
    </row>
    <row r="313" spans="1:3" ht="13" x14ac:dyDescent="0.15">
      <c r="A313" s="54"/>
      <c r="B313" s="54"/>
      <c r="C313" s="55"/>
    </row>
    <row r="314" spans="1:3" ht="13" x14ac:dyDescent="0.15">
      <c r="A314" s="54"/>
      <c r="B314" s="54"/>
      <c r="C314" s="55"/>
    </row>
    <row r="315" spans="1:3" ht="13" x14ac:dyDescent="0.15">
      <c r="A315" s="54"/>
      <c r="B315" s="54"/>
      <c r="C315" s="55"/>
    </row>
    <row r="316" spans="1:3" ht="13" x14ac:dyDescent="0.15">
      <c r="A316" s="54"/>
      <c r="B316" s="54"/>
      <c r="C316" s="55"/>
    </row>
    <row r="317" spans="1:3" ht="13" x14ac:dyDescent="0.15">
      <c r="A317" s="54"/>
      <c r="B317" s="54"/>
      <c r="C317" s="55"/>
    </row>
    <row r="318" spans="1:3" ht="13" x14ac:dyDescent="0.15">
      <c r="A318" s="54"/>
      <c r="B318" s="54"/>
      <c r="C318" s="55"/>
    </row>
    <row r="319" spans="1:3" ht="13" x14ac:dyDescent="0.15">
      <c r="A319" s="54"/>
      <c r="B319" s="54"/>
      <c r="C319" s="55"/>
    </row>
    <row r="320" spans="1:3" ht="13" x14ac:dyDescent="0.15">
      <c r="A320" s="54"/>
      <c r="B320" s="54"/>
      <c r="C320" s="55"/>
    </row>
    <row r="321" spans="1:3" ht="13" x14ac:dyDescent="0.15">
      <c r="A321" s="54"/>
      <c r="B321" s="54"/>
      <c r="C321" s="55"/>
    </row>
    <row r="322" spans="1:3" ht="13" x14ac:dyDescent="0.15">
      <c r="A322" s="54"/>
      <c r="B322" s="54"/>
      <c r="C322" s="55"/>
    </row>
    <row r="323" spans="1:3" ht="13" x14ac:dyDescent="0.15">
      <c r="A323" s="54"/>
      <c r="B323" s="54"/>
      <c r="C323" s="55"/>
    </row>
    <row r="324" spans="1:3" ht="13" x14ac:dyDescent="0.15">
      <c r="A324" s="54"/>
      <c r="B324" s="54"/>
      <c r="C324" s="55"/>
    </row>
    <row r="325" spans="1:3" ht="13" x14ac:dyDescent="0.15">
      <c r="A325" s="54"/>
      <c r="B325" s="54"/>
      <c r="C325" s="55"/>
    </row>
    <row r="326" spans="1:3" ht="13" x14ac:dyDescent="0.15">
      <c r="A326" s="54"/>
      <c r="B326" s="54"/>
      <c r="C326" s="55"/>
    </row>
    <row r="327" spans="1:3" ht="13" x14ac:dyDescent="0.15">
      <c r="A327" s="54"/>
      <c r="B327" s="54"/>
      <c r="C327" s="55"/>
    </row>
    <row r="328" spans="1:3" ht="13" x14ac:dyDescent="0.15">
      <c r="A328" s="54"/>
      <c r="B328" s="54"/>
      <c r="C328" s="55"/>
    </row>
    <row r="329" spans="1:3" ht="13" x14ac:dyDescent="0.15">
      <c r="A329" s="54"/>
      <c r="B329" s="54"/>
      <c r="C329" s="55"/>
    </row>
    <row r="330" spans="1:3" ht="13" x14ac:dyDescent="0.15">
      <c r="A330" s="54"/>
      <c r="B330" s="54"/>
      <c r="C330" s="55"/>
    </row>
    <row r="331" spans="1:3" ht="13" x14ac:dyDescent="0.15">
      <c r="A331" s="54"/>
      <c r="B331" s="54"/>
      <c r="C331" s="55"/>
    </row>
    <row r="332" spans="1:3" ht="13" x14ac:dyDescent="0.15">
      <c r="A332" s="54"/>
      <c r="B332" s="54"/>
      <c r="C332" s="55"/>
    </row>
    <row r="333" spans="1:3" ht="13" x14ac:dyDescent="0.15">
      <c r="A333" s="54"/>
      <c r="B333" s="54"/>
      <c r="C333" s="55"/>
    </row>
    <row r="334" spans="1:3" ht="13" x14ac:dyDescent="0.15">
      <c r="A334" s="54"/>
      <c r="B334" s="54"/>
      <c r="C334" s="55"/>
    </row>
    <row r="335" spans="1:3" ht="13" x14ac:dyDescent="0.15">
      <c r="A335" s="54"/>
      <c r="B335" s="54"/>
      <c r="C335" s="55"/>
    </row>
    <row r="336" spans="1:3" ht="13" x14ac:dyDescent="0.15">
      <c r="A336" s="54"/>
      <c r="B336" s="54"/>
      <c r="C336" s="55"/>
    </row>
    <row r="337" spans="1:3" ht="13" x14ac:dyDescent="0.15">
      <c r="A337" s="54"/>
      <c r="B337" s="54"/>
      <c r="C337" s="55"/>
    </row>
    <row r="338" spans="1:3" ht="13" x14ac:dyDescent="0.15">
      <c r="A338" s="54"/>
      <c r="B338" s="54"/>
      <c r="C338" s="55"/>
    </row>
    <row r="339" spans="1:3" ht="13" x14ac:dyDescent="0.15">
      <c r="A339" s="54"/>
      <c r="B339" s="54"/>
      <c r="C339" s="55"/>
    </row>
    <row r="340" spans="1:3" ht="13" x14ac:dyDescent="0.15">
      <c r="A340" s="54"/>
      <c r="B340" s="54"/>
      <c r="C340" s="55"/>
    </row>
    <row r="341" spans="1:3" ht="13" x14ac:dyDescent="0.15">
      <c r="A341" s="54"/>
      <c r="B341" s="54"/>
      <c r="C341" s="55"/>
    </row>
    <row r="342" spans="1:3" ht="13" x14ac:dyDescent="0.15">
      <c r="A342" s="54"/>
      <c r="B342" s="54"/>
      <c r="C342" s="55"/>
    </row>
    <row r="343" spans="1:3" ht="13" x14ac:dyDescent="0.15">
      <c r="A343" s="54"/>
      <c r="B343" s="54"/>
      <c r="C343" s="55"/>
    </row>
    <row r="344" spans="1:3" ht="13" x14ac:dyDescent="0.15">
      <c r="A344" s="54"/>
      <c r="B344" s="54"/>
      <c r="C344" s="55"/>
    </row>
    <row r="345" spans="1:3" ht="13" x14ac:dyDescent="0.15">
      <c r="A345" s="54"/>
      <c r="B345" s="54"/>
      <c r="C345" s="55"/>
    </row>
    <row r="346" spans="1:3" ht="13" x14ac:dyDescent="0.15">
      <c r="A346" s="54"/>
      <c r="B346" s="54"/>
      <c r="C346" s="55"/>
    </row>
    <row r="347" spans="1:3" ht="13" x14ac:dyDescent="0.15">
      <c r="A347" s="54"/>
      <c r="B347" s="54"/>
      <c r="C347" s="55"/>
    </row>
    <row r="348" spans="1:3" ht="13" x14ac:dyDescent="0.15">
      <c r="A348" s="54"/>
      <c r="B348" s="54"/>
      <c r="C348" s="55"/>
    </row>
    <row r="349" spans="1:3" ht="13" x14ac:dyDescent="0.15">
      <c r="A349" s="54"/>
      <c r="B349" s="54"/>
      <c r="C349" s="55"/>
    </row>
    <row r="350" spans="1:3" ht="13" x14ac:dyDescent="0.15">
      <c r="A350" s="54"/>
      <c r="B350" s="54"/>
      <c r="C350" s="55"/>
    </row>
    <row r="351" spans="1:3" ht="13" x14ac:dyDescent="0.15">
      <c r="A351" s="54"/>
      <c r="B351" s="54"/>
      <c r="C351" s="55"/>
    </row>
    <row r="352" spans="1:3" ht="13" x14ac:dyDescent="0.15">
      <c r="A352" s="54"/>
      <c r="B352" s="54"/>
      <c r="C352" s="55"/>
    </row>
    <row r="353" spans="1:3" ht="13" x14ac:dyDescent="0.15">
      <c r="A353" s="54"/>
      <c r="B353" s="54"/>
      <c r="C353" s="55"/>
    </row>
    <row r="354" spans="1:3" ht="13" x14ac:dyDescent="0.15">
      <c r="A354" s="54"/>
      <c r="B354" s="54"/>
      <c r="C354" s="55"/>
    </row>
    <row r="355" spans="1:3" ht="13" x14ac:dyDescent="0.15">
      <c r="A355" s="54"/>
      <c r="B355" s="54"/>
      <c r="C355" s="55"/>
    </row>
    <row r="356" spans="1:3" ht="13" x14ac:dyDescent="0.15">
      <c r="A356" s="54"/>
      <c r="B356" s="54"/>
      <c r="C356" s="55"/>
    </row>
    <row r="357" spans="1:3" ht="13" x14ac:dyDescent="0.15">
      <c r="A357" s="54"/>
      <c r="B357" s="54"/>
      <c r="C357" s="55"/>
    </row>
    <row r="358" spans="1:3" ht="13" x14ac:dyDescent="0.15">
      <c r="A358" s="54"/>
      <c r="B358" s="54"/>
      <c r="C358" s="55"/>
    </row>
    <row r="359" spans="1:3" ht="13" x14ac:dyDescent="0.15">
      <c r="A359" s="54"/>
      <c r="B359" s="54"/>
      <c r="C359" s="55"/>
    </row>
    <row r="360" spans="1:3" ht="13" x14ac:dyDescent="0.15">
      <c r="A360" s="54"/>
      <c r="B360" s="54"/>
      <c r="C360" s="55"/>
    </row>
    <row r="361" spans="1:3" ht="13" x14ac:dyDescent="0.15">
      <c r="A361" s="54"/>
      <c r="B361" s="54"/>
      <c r="C361" s="55"/>
    </row>
    <row r="362" spans="1:3" ht="13" x14ac:dyDescent="0.15">
      <c r="A362" s="54"/>
      <c r="B362" s="54"/>
      <c r="C362" s="55"/>
    </row>
    <row r="363" spans="1:3" ht="13" x14ac:dyDescent="0.15">
      <c r="A363" s="54"/>
      <c r="B363" s="54"/>
      <c r="C363" s="55"/>
    </row>
    <row r="364" spans="1:3" ht="13" x14ac:dyDescent="0.15">
      <c r="A364" s="54"/>
      <c r="B364" s="54"/>
      <c r="C364" s="55"/>
    </row>
    <row r="365" spans="1:3" ht="13" x14ac:dyDescent="0.15">
      <c r="A365" s="54"/>
      <c r="B365" s="54"/>
      <c r="C365" s="55"/>
    </row>
    <row r="366" spans="1:3" ht="13" x14ac:dyDescent="0.15">
      <c r="A366" s="54"/>
      <c r="B366" s="54"/>
      <c r="C366" s="55"/>
    </row>
    <row r="367" spans="1:3" ht="13" x14ac:dyDescent="0.15">
      <c r="A367" s="54"/>
      <c r="B367" s="54"/>
      <c r="C367" s="55"/>
    </row>
    <row r="368" spans="1:3" ht="13" x14ac:dyDescent="0.15">
      <c r="A368" s="54"/>
      <c r="B368" s="54"/>
      <c r="C368" s="55"/>
    </row>
    <row r="369" spans="1:3" ht="13" x14ac:dyDescent="0.15">
      <c r="A369" s="54"/>
      <c r="B369" s="54"/>
      <c r="C369" s="55"/>
    </row>
    <row r="370" spans="1:3" ht="13" x14ac:dyDescent="0.15">
      <c r="A370" s="54"/>
      <c r="B370" s="54"/>
      <c r="C370" s="55"/>
    </row>
    <row r="371" spans="1:3" ht="13" x14ac:dyDescent="0.15">
      <c r="A371" s="54"/>
      <c r="B371" s="54"/>
      <c r="C371" s="55"/>
    </row>
    <row r="372" spans="1:3" ht="13" x14ac:dyDescent="0.15">
      <c r="A372" s="54"/>
      <c r="B372" s="54"/>
      <c r="C372" s="55"/>
    </row>
    <row r="373" spans="1:3" ht="13" x14ac:dyDescent="0.15">
      <c r="A373" s="54"/>
      <c r="B373" s="54"/>
      <c r="C373" s="55"/>
    </row>
    <row r="374" spans="1:3" ht="13" x14ac:dyDescent="0.15">
      <c r="A374" s="54"/>
      <c r="B374" s="54"/>
      <c r="C374" s="55"/>
    </row>
    <row r="375" spans="1:3" ht="13" x14ac:dyDescent="0.15">
      <c r="A375" s="54"/>
      <c r="B375" s="54"/>
      <c r="C375" s="55"/>
    </row>
    <row r="376" spans="1:3" ht="13" x14ac:dyDescent="0.15">
      <c r="A376" s="54"/>
      <c r="B376" s="54"/>
      <c r="C376" s="55"/>
    </row>
    <row r="377" spans="1:3" ht="13" x14ac:dyDescent="0.15">
      <c r="A377" s="54"/>
      <c r="B377" s="54"/>
      <c r="C377" s="55"/>
    </row>
    <row r="378" spans="1:3" ht="13" x14ac:dyDescent="0.15">
      <c r="A378" s="54"/>
      <c r="B378" s="54"/>
      <c r="C378" s="55"/>
    </row>
    <row r="379" spans="1:3" ht="13" x14ac:dyDescent="0.15">
      <c r="A379" s="54"/>
      <c r="B379" s="54"/>
      <c r="C379" s="55"/>
    </row>
    <row r="380" spans="1:3" ht="13" x14ac:dyDescent="0.15">
      <c r="A380" s="54"/>
      <c r="B380" s="54"/>
      <c r="C380" s="55"/>
    </row>
    <row r="381" spans="1:3" ht="13" x14ac:dyDescent="0.15">
      <c r="A381" s="54"/>
      <c r="B381" s="54"/>
      <c r="C381" s="55"/>
    </row>
    <row r="382" spans="1:3" ht="13" x14ac:dyDescent="0.15">
      <c r="A382" s="54"/>
      <c r="B382" s="54"/>
      <c r="C382" s="55"/>
    </row>
    <row r="383" spans="1:3" ht="13" x14ac:dyDescent="0.15">
      <c r="A383" s="54"/>
      <c r="B383" s="54"/>
      <c r="C383" s="55"/>
    </row>
    <row r="384" spans="1:3" ht="13" x14ac:dyDescent="0.15">
      <c r="A384" s="54"/>
      <c r="B384" s="54"/>
      <c r="C384" s="55"/>
    </row>
    <row r="385" spans="1:3" ht="13" x14ac:dyDescent="0.15">
      <c r="A385" s="54"/>
      <c r="B385" s="54"/>
      <c r="C385" s="55"/>
    </row>
    <row r="386" spans="1:3" ht="13" x14ac:dyDescent="0.15">
      <c r="A386" s="54"/>
      <c r="B386" s="54"/>
      <c r="C386" s="55"/>
    </row>
    <row r="387" spans="1:3" ht="13" x14ac:dyDescent="0.15">
      <c r="A387" s="54"/>
      <c r="B387" s="54"/>
      <c r="C387" s="55"/>
    </row>
    <row r="388" spans="1:3" ht="13" x14ac:dyDescent="0.15">
      <c r="A388" s="54"/>
      <c r="B388" s="54"/>
      <c r="C388" s="55"/>
    </row>
    <row r="389" spans="1:3" ht="13" x14ac:dyDescent="0.15">
      <c r="A389" s="54"/>
      <c r="B389" s="54"/>
      <c r="C389" s="55"/>
    </row>
    <row r="390" spans="1:3" ht="13" x14ac:dyDescent="0.15">
      <c r="A390" s="54"/>
      <c r="B390" s="54"/>
      <c r="C390" s="55"/>
    </row>
    <row r="391" spans="1:3" ht="13" x14ac:dyDescent="0.15">
      <c r="A391" s="54"/>
      <c r="B391" s="54"/>
      <c r="C391" s="55"/>
    </row>
    <row r="392" spans="1:3" ht="13" x14ac:dyDescent="0.15">
      <c r="A392" s="54"/>
      <c r="B392" s="54"/>
      <c r="C392" s="55"/>
    </row>
    <row r="393" spans="1:3" ht="13" x14ac:dyDescent="0.15">
      <c r="A393" s="54"/>
      <c r="B393" s="54"/>
      <c r="C393" s="55"/>
    </row>
    <row r="394" spans="1:3" ht="13" x14ac:dyDescent="0.15">
      <c r="A394" s="54"/>
      <c r="B394" s="54"/>
      <c r="C394" s="55"/>
    </row>
    <row r="395" spans="1:3" ht="13" x14ac:dyDescent="0.15">
      <c r="A395" s="54"/>
      <c r="B395" s="54"/>
      <c r="C395" s="55"/>
    </row>
    <row r="396" spans="1:3" ht="13" x14ac:dyDescent="0.15">
      <c r="A396" s="54"/>
      <c r="B396" s="54"/>
      <c r="C396" s="55"/>
    </row>
    <row r="397" spans="1:3" ht="13" x14ac:dyDescent="0.15">
      <c r="A397" s="54"/>
      <c r="B397" s="54"/>
      <c r="C397" s="55"/>
    </row>
    <row r="398" spans="1:3" ht="13" x14ac:dyDescent="0.15">
      <c r="A398" s="54"/>
      <c r="B398" s="54"/>
      <c r="C398" s="55"/>
    </row>
    <row r="399" spans="1:3" ht="13" x14ac:dyDescent="0.15">
      <c r="A399" s="54"/>
      <c r="B399" s="54"/>
      <c r="C399" s="55"/>
    </row>
    <row r="400" spans="1:3" ht="13" x14ac:dyDescent="0.15">
      <c r="A400" s="54"/>
      <c r="B400" s="54"/>
      <c r="C400" s="55"/>
    </row>
    <row r="401" spans="1:3" ht="13" x14ac:dyDescent="0.15">
      <c r="A401" s="54"/>
      <c r="B401" s="54"/>
      <c r="C401" s="55"/>
    </row>
    <row r="402" spans="1:3" ht="13" x14ac:dyDescent="0.15">
      <c r="A402" s="54"/>
      <c r="B402" s="54"/>
      <c r="C402" s="55"/>
    </row>
    <row r="403" spans="1:3" ht="13" x14ac:dyDescent="0.15">
      <c r="A403" s="54"/>
      <c r="B403" s="54"/>
      <c r="C403" s="55"/>
    </row>
    <row r="404" spans="1:3" ht="13" x14ac:dyDescent="0.15">
      <c r="A404" s="54"/>
      <c r="B404" s="54"/>
      <c r="C404" s="55"/>
    </row>
    <row r="405" spans="1:3" ht="13" x14ac:dyDescent="0.15">
      <c r="A405" s="54"/>
      <c r="B405" s="54"/>
      <c r="C405" s="55"/>
    </row>
    <row r="406" spans="1:3" ht="13" x14ac:dyDescent="0.15">
      <c r="A406" s="54"/>
      <c r="B406" s="54"/>
      <c r="C406" s="55"/>
    </row>
    <row r="407" spans="1:3" ht="13" x14ac:dyDescent="0.15">
      <c r="A407" s="54"/>
      <c r="B407" s="54"/>
      <c r="C407" s="55"/>
    </row>
    <row r="408" spans="1:3" ht="13" x14ac:dyDescent="0.15">
      <c r="A408" s="54"/>
      <c r="B408" s="54"/>
      <c r="C408" s="55"/>
    </row>
    <row r="409" spans="1:3" ht="13" x14ac:dyDescent="0.15">
      <c r="A409" s="54"/>
      <c r="B409" s="54"/>
      <c r="C409" s="55"/>
    </row>
    <row r="410" spans="1:3" ht="13" x14ac:dyDescent="0.15">
      <c r="A410" s="54"/>
      <c r="B410" s="54"/>
      <c r="C410" s="55"/>
    </row>
    <row r="411" spans="1:3" ht="13" x14ac:dyDescent="0.15">
      <c r="A411" s="54"/>
      <c r="B411" s="54"/>
      <c r="C411" s="55"/>
    </row>
    <row r="412" spans="1:3" ht="13" x14ac:dyDescent="0.15">
      <c r="A412" s="54"/>
      <c r="B412" s="54"/>
      <c r="C412" s="55"/>
    </row>
    <row r="413" spans="1:3" ht="13" x14ac:dyDescent="0.15">
      <c r="A413" s="54"/>
      <c r="B413" s="54"/>
      <c r="C413" s="55"/>
    </row>
    <row r="414" spans="1:3" ht="13" x14ac:dyDescent="0.15">
      <c r="A414" s="54"/>
      <c r="B414" s="54"/>
      <c r="C414" s="55"/>
    </row>
    <row r="415" spans="1:3" ht="13" x14ac:dyDescent="0.15">
      <c r="A415" s="54"/>
      <c r="B415" s="54"/>
      <c r="C415" s="55"/>
    </row>
    <row r="416" spans="1:3" ht="13" x14ac:dyDescent="0.15">
      <c r="A416" s="54"/>
      <c r="B416" s="54"/>
      <c r="C416" s="55"/>
    </row>
    <row r="417" spans="1:3" ht="13" x14ac:dyDescent="0.15">
      <c r="A417" s="54"/>
      <c r="B417" s="54"/>
      <c r="C417" s="55"/>
    </row>
    <row r="418" spans="1:3" ht="13" x14ac:dyDescent="0.15">
      <c r="A418" s="54"/>
      <c r="B418" s="54"/>
      <c r="C418" s="55"/>
    </row>
    <row r="419" spans="1:3" ht="13" x14ac:dyDescent="0.15">
      <c r="A419" s="54"/>
      <c r="B419" s="54"/>
      <c r="C419" s="55"/>
    </row>
    <row r="420" spans="1:3" ht="13" x14ac:dyDescent="0.15">
      <c r="A420" s="54"/>
      <c r="B420" s="54"/>
      <c r="C420" s="55"/>
    </row>
    <row r="421" spans="1:3" ht="13" x14ac:dyDescent="0.15">
      <c r="A421" s="54"/>
      <c r="B421" s="54"/>
      <c r="C421" s="55"/>
    </row>
    <row r="422" spans="1:3" ht="13" x14ac:dyDescent="0.15">
      <c r="A422" s="54"/>
      <c r="B422" s="54"/>
      <c r="C422" s="55"/>
    </row>
    <row r="423" spans="1:3" ht="13" x14ac:dyDescent="0.15">
      <c r="A423" s="54"/>
      <c r="B423" s="54"/>
      <c r="C423" s="55"/>
    </row>
    <row r="424" spans="1:3" ht="13" x14ac:dyDescent="0.15">
      <c r="A424" s="54"/>
      <c r="B424" s="54"/>
      <c r="C424" s="55"/>
    </row>
    <row r="425" spans="1:3" ht="13" x14ac:dyDescent="0.15">
      <c r="A425" s="54"/>
      <c r="B425" s="54"/>
      <c r="C425" s="55"/>
    </row>
    <row r="426" spans="1:3" ht="13" x14ac:dyDescent="0.15">
      <c r="A426" s="54"/>
      <c r="B426" s="54"/>
      <c r="C426" s="55"/>
    </row>
    <row r="427" spans="1:3" ht="13" x14ac:dyDescent="0.15">
      <c r="A427" s="54"/>
      <c r="B427" s="54"/>
      <c r="C427" s="55"/>
    </row>
    <row r="428" spans="1:3" ht="13" x14ac:dyDescent="0.15">
      <c r="A428" s="54"/>
      <c r="B428" s="54"/>
      <c r="C428" s="55"/>
    </row>
    <row r="429" spans="1:3" ht="13" x14ac:dyDescent="0.15">
      <c r="A429" s="54"/>
      <c r="B429" s="54"/>
      <c r="C429" s="55"/>
    </row>
    <row r="430" spans="1:3" ht="13" x14ac:dyDescent="0.15">
      <c r="A430" s="54"/>
      <c r="B430" s="54"/>
      <c r="C430" s="55"/>
    </row>
    <row r="431" spans="1:3" ht="13" x14ac:dyDescent="0.15">
      <c r="A431" s="54"/>
      <c r="B431" s="54"/>
      <c r="C431" s="55"/>
    </row>
    <row r="432" spans="1:3" ht="13" x14ac:dyDescent="0.15">
      <c r="A432" s="54"/>
      <c r="B432" s="54"/>
      <c r="C432" s="55"/>
    </row>
    <row r="433" spans="1:3" ht="13" x14ac:dyDescent="0.15">
      <c r="A433" s="54"/>
      <c r="B433" s="54"/>
      <c r="C433" s="55"/>
    </row>
    <row r="434" spans="1:3" ht="13" x14ac:dyDescent="0.15">
      <c r="A434" s="54"/>
      <c r="B434" s="54"/>
      <c r="C434" s="55"/>
    </row>
    <row r="435" spans="1:3" ht="13" x14ac:dyDescent="0.15">
      <c r="A435" s="54"/>
      <c r="B435" s="54"/>
      <c r="C435" s="55"/>
    </row>
    <row r="436" spans="1:3" ht="13" x14ac:dyDescent="0.15">
      <c r="A436" s="54"/>
      <c r="B436" s="54"/>
      <c r="C436" s="55"/>
    </row>
    <row r="437" spans="1:3" ht="13" x14ac:dyDescent="0.15">
      <c r="A437" s="54"/>
      <c r="B437" s="54"/>
      <c r="C437" s="55"/>
    </row>
    <row r="438" spans="1:3" ht="13" x14ac:dyDescent="0.15">
      <c r="A438" s="54"/>
      <c r="B438" s="54"/>
      <c r="C438" s="55"/>
    </row>
    <row r="439" spans="1:3" ht="13" x14ac:dyDescent="0.15">
      <c r="A439" s="54"/>
      <c r="B439" s="54"/>
      <c r="C439" s="55"/>
    </row>
    <row r="440" spans="1:3" ht="13" x14ac:dyDescent="0.15">
      <c r="A440" s="54"/>
      <c r="B440" s="54"/>
      <c r="C440" s="55"/>
    </row>
    <row r="441" spans="1:3" ht="13" x14ac:dyDescent="0.15">
      <c r="A441" s="54"/>
      <c r="B441" s="54"/>
      <c r="C441" s="55"/>
    </row>
    <row r="442" spans="1:3" ht="13" x14ac:dyDescent="0.15">
      <c r="A442" s="54"/>
      <c r="B442" s="54"/>
      <c r="C442" s="55"/>
    </row>
    <row r="443" spans="1:3" ht="13" x14ac:dyDescent="0.15">
      <c r="A443" s="54"/>
      <c r="B443" s="54"/>
      <c r="C443" s="55"/>
    </row>
    <row r="444" spans="1:3" ht="13" x14ac:dyDescent="0.15">
      <c r="A444" s="54"/>
      <c r="B444" s="54"/>
      <c r="C444" s="55"/>
    </row>
    <row r="445" spans="1:3" ht="13" x14ac:dyDescent="0.15">
      <c r="A445" s="54"/>
      <c r="B445" s="54"/>
      <c r="C445" s="55"/>
    </row>
    <row r="446" spans="1:3" ht="13" x14ac:dyDescent="0.15">
      <c r="A446" s="54"/>
      <c r="B446" s="54"/>
      <c r="C446" s="55"/>
    </row>
    <row r="447" spans="1:3" ht="13" x14ac:dyDescent="0.15">
      <c r="A447" s="54"/>
      <c r="B447" s="54"/>
      <c r="C447" s="55"/>
    </row>
    <row r="448" spans="1:3" ht="13" x14ac:dyDescent="0.15">
      <c r="A448" s="54"/>
      <c r="B448" s="54"/>
      <c r="C448" s="55"/>
    </row>
    <row r="449" spans="1:3" ht="13" x14ac:dyDescent="0.15">
      <c r="A449" s="54"/>
      <c r="B449" s="54"/>
      <c r="C449" s="55"/>
    </row>
    <row r="450" spans="1:3" ht="13" x14ac:dyDescent="0.15">
      <c r="A450" s="54"/>
      <c r="B450" s="54"/>
      <c r="C450" s="55"/>
    </row>
    <row r="451" spans="1:3" ht="13" x14ac:dyDescent="0.15">
      <c r="A451" s="54"/>
      <c r="B451" s="54"/>
      <c r="C451" s="55"/>
    </row>
    <row r="452" spans="1:3" ht="13" x14ac:dyDescent="0.15">
      <c r="A452" s="54"/>
      <c r="B452" s="54"/>
      <c r="C452" s="55"/>
    </row>
    <row r="453" spans="1:3" ht="13" x14ac:dyDescent="0.15">
      <c r="A453" s="54"/>
      <c r="B453" s="54"/>
      <c r="C453" s="55"/>
    </row>
    <row r="454" spans="1:3" ht="13" x14ac:dyDescent="0.15">
      <c r="A454" s="54"/>
      <c r="B454" s="54"/>
      <c r="C454" s="55"/>
    </row>
    <row r="455" spans="1:3" ht="13" x14ac:dyDescent="0.15">
      <c r="A455" s="54"/>
      <c r="B455" s="54"/>
      <c r="C455" s="55"/>
    </row>
    <row r="456" spans="1:3" ht="13" x14ac:dyDescent="0.15">
      <c r="A456" s="54"/>
      <c r="B456" s="54"/>
      <c r="C456" s="55"/>
    </row>
    <row r="457" spans="1:3" ht="13" x14ac:dyDescent="0.15">
      <c r="A457" s="54"/>
      <c r="B457" s="54"/>
      <c r="C457" s="55"/>
    </row>
    <row r="458" spans="1:3" ht="13" x14ac:dyDescent="0.15">
      <c r="A458" s="54"/>
      <c r="B458" s="54"/>
      <c r="C458" s="55"/>
    </row>
    <row r="459" spans="1:3" ht="13" x14ac:dyDescent="0.15">
      <c r="A459" s="54"/>
      <c r="B459" s="54"/>
      <c r="C459" s="55"/>
    </row>
    <row r="460" spans="1:3" ht="13" x14ac:dyDescent="0.15">
      <c r="A460" s="54"/>
      <c r="B460" s="54"/>
      <c r="C460" s="55"/>
    </row>
    <row r="461" spans="1:3" ht="13" x14ac:dyDescent="0.15">
      <c r="A461" s="54"/>
      <c r="B461" s="54"/>
      <c r="C461" s="55"/>
    </row>
    <row r="462" spans="1:3" ht="13" x14ac:dyDescent="0.15">
      <c r="A462" s="54"/>
      <c r="B462" s="54"/>
      <c r="C462" s="55"/>
    </row>
    <row r="463" spans="1:3" ht="13" x14ac:dyDescent="0.15">
      <c r="A463" s="54"/>
      <c r="B463" s="54"/>
      <c r="C463" s="55"/>
    </row>
    <row r="464" spans="1:3" ht="13" x14ac:dyDescent="0.15">
      <c r="A464" s="54"/>
      <c r="B464" s="54"/>
      <c r="C464" s="55"/>
    </row>
    <row r="465" spans="1:3" ht="13" x14ac:dyDescent="0.15">
      <c r="A465" s="54"/>
      <c r="B465" s="54"/>
      <c r="C465" s="55"/>
    </row>
    <row r="466" spans="1:3" ht="13" x14ac:dyDescent="0.15">
      <c r="A466" s="54"/>
      <c r="B466" s="54"/>
      <c r="C466" s="55"/>
    </row>
    <row r="467" spans="1:3" ht="13" x14ac:dyDescent="0.15">
      <c r="A467" s="54"/>
      <c r="B467" s="54"/>
      <c r="C467" s="55"/>
    </row>
    <row r="468" spans="1:3" ht="13" x14ac:dyDescent="0.15">
      <c r="A468" s="54"/>
      <c r="B468" s="54"/>
      <c r="C468" s="55"/>
    </row>
    <row r="469" spans="1:3" ht="13" x14ac:dyDescent="0.15">
      <c r="A469" s="54"/>
      <c r="B469" s="54"/>
      <c r="C469" s="55"/>
    </row>
    <row r="470" spans="1:3" ht="13" x14ac:dyDescent="0.15">
      <c r="A470" s="54"/>
      <c r="B470" s="54"/>
      <c r="C470" s="55"/>
    </row>
    <row r="471" spans="1:3" ht="13" x14ac:dyDescent="0.15">
      <c r="A471" s="54"/>
      <c r="B471" s="54"/>
      <c r="C471" s="55"/>
    </row>
    <row r="472" spans="1:3" ht="13" x14ac:dyDescent="0.15">
      <c r="A472" s="54"/>
      <c r="B472" s="54"/>
      <c r="C472" s="55"/>
    </row>
    <row r="473" spans="1:3" ht="13" x14ac:dyDescent="0.15">
      <c r="A473" s="54"/>
      <c r="B473" s="54"/>
      <c r="C473" s="55"/>
    </row>
    <row r="474" spans="1:3" ht="13" x14ac:dyDescent="0.15">
      <c r="A474" s="54"/>
      <c r="B474" s="54"/>
      <c r="C474" s="55"/>
    </row>
    <row r="475" spans="1:3" ht="13" x14ac:dyDescent="0.15">
      <c r="A475" s="54"/>
      <c r="B475" s="54"/>
      <c r="C475" s="55"/>
    </row>
    <row r="476" spans="1:3" ht="13" x14ac:dyDescent="0.15">
      <c r="A476" s="54"/>
      <c r="B476" s="54"/>
      <c r="C476" s="55"/>
    </row>
    <row r="477" spans="1:3" ht="13" x14ac:dyDescent="0.15">
      <c r="A477" s="54"/>
      <c r="B477" s="54"/>
      <c r="C477" s="55"/>
    </row>
    <row r="478" spans="1:3" ht="13" x14ac:dyDescent="0.15">
      <c r="A478" s="54"/>
      <c r="B478" s="54"/>
      <c r="C478" s="55"/>
    </row>
    <row r="479" spans="1:3" ht="13" x14ac:dyDescent="0.15">
      <c r="A479" s="54"/>
      <c r="B479" s="54"/>
      <c r="C479" s="55"/>
    </row>
    <row r="480" spans="1:3" ht="13" x14ac:dyDescent="0.15">
      <c r="A480" s="54"/>
      <c r="B480" s="54"/>
      <c r="C480" s="55"/>
    </row>
    <row r="481" spans="1:3" ht="13" x14ac:dyDescent="0.15">
      <c r="A481" s="54"/>
      <c r="B481" s="54"/>
      <c r="C481" s="55"/>
    </row>
    <row r="482" spans="1:3" ht="13" x14ac:dyDescent="0.15">
      <c r="A482" s="54"/>
      <c r="B482" s="54"/>
      <c r="C482" s="55"/>
    </row>
    <row r="483" spans="1:3" ht="13" x14ac:dyDescent="0.15">
      <c r="A483" s="54"/>
      <c r="B483" s="54"/>
      <c r="C483" s="55"/>
    </row>
    <row r="484" spans="1:3" ht="13" x14ac:dyDescent="0.15">
      <c r="A484" s="54"/>
      <c r="B484" s="54"/>
      <c r="C484" s="55"/>
    </row>
    <row r="485" spans="1:3" ht="13" x14ac:dyDescent="0.15">
      <c r="A485" s="54"/>
      <c r="B485" s="54"/>
      <c r="C485" s="55"/>
    </row>
    <row r="486" spans="1:3" ht="13" x14ac:dyDescent="0.15">
      <c r="A486" s="54"/>
      <c r="B486" s="54"/>
      <c r="C486" s="55"/>
    </row>
    <row r="487" spans="1:3" ht="13" x14ac:dyDescent="0.15">
      <c r="A487" s="54"/>
      <c r="B487" s="54"/>
      <c r="C487" s="55"/>
    </row>
    <row r="488" spans="1:3" ht="13" x14ac:dyDescent="0.15">
      <c r="A488" s="54"/>
      <c r="B488" s="54"/>
      <c r="C488" s="55"/>
    </row>
    <row r="489" spans="1:3" ht="13" x14ac:dyDescent="0.15">
      <c r="A489" s="54"/>
      <c r="B489" s="54"/>
      <c r="C489" s="55"/>
    </row>
    <row r="490" spans="1:3" ht="13" x14ac:dyDescent="0.15">
      <c r="A490" s="54"/>
      <c r="B490" s="54"/>
      <c r="C490" s="55"/>
    </row>
    <row r="491" spans="1:3" ht="13" x14ac:dyDescent="0.15">
      <c r="A491" s="54"/>
      <c r="B491" s="54"/>
      <c r="C491" s="55"/>
    </row>
    <row r="492" spans="1:3" ht="13" x14ac:dyDescent="0.15">
      <c r="A492" s="54"/>
      <c r="B492" s="54"/>
      <c r="C492" s="55"/>
    </row>
    <row r="493" spans="1:3" ht="13" x14ac:dyDescent="0.15">
      <c r="A493" s="54"/>
      <c r="B493" s="54"/>
      <c r="C493" s="55"/>
    </row>
    <row r="494" spans="1:3" ht="13" x14ac:dyDescent="0.15">
      <c r="A494" s="54"/>
      <c r="B494" s="54"/>
      <c r="C494" s="55"/>
    </row>
    <row r="495" spans="1:3" ht="13" x14ac:dyDescent="0.15">
      <c r="A495" s="54"/>
      <c r="B495" s="54"/>
      <c r="C495" s="55"/>
    </row>
    <row r="496" spans="1:3" ht="13" x14ac:dyDescent="0.15">
      <c r="A496" s="54"/>
      <c r="B496" s="54"/>
      <c r="C496" s="55"/>
    </row>
    <row r="497" spans="1:3" ht="13" x14ac:dyDescent="0.15">
      <c r="A497" s="54"/>
      <c r="B497" s="54"/>
      <c r="C497" s="55"/>
    </row>
    <row r="498" spans="1:3" ht="13" x14ac:dyDescent="0.15">
      <c r="A498" s="54"/>
      <c r="B498" s="54"/>
      <c r="C498" s="55"/>
    </row>
    <row r="499" spans="1:3" ht="13" x14ac:dyDescent="0.15">
      <c r="A499" s="54"/>
      <c r="B499" s="54"/>
      <c r="C499" s="55"/>
    </row>
    <row r="500" spans="1:3" ht="13" x14ac:dyDescent="0.15">
      <c r="A500" s="54"/>
      <c r="B500" s="54"/>
      <c r="C500" s="55"/>
    </row>
    <row r="501" spans="1:3" ht="13" x14ac:dyDescent="0.15">
      <c r="A501" s="54"/>
      <c r="B501" s="54"/>
      <c r="C501" s="55"/>
    </row>
    <row r="502" spans="1:3" ht="13" x14ac:dyDescent="0.15">
      <c r="A502" s="54"/>
      <c r="B502" s="54"/>
      <c r="C502" s="55"/>
    </row>
    <row r="503" spans="1:3" ht="13" x14ac:dyDescent="0.15">
      <c r="A503" s="54"/>
      <c r="B503" s="54"/>
      <c r="C503" s="55"/>
    </row>
    <row r="504" spans="1:3" ht="13" x14ac:dyDescent="0.15">
      <c r="A504" s="54"/>
      <c r="B504" s="54"/>
      <c r="C504" s="55"/>
    </row>
    <row r="505" spans="1:3" ht="13" x14ac:dyDescent="0.15">
      <c r="A505" s="54"/>
      <c r="B505" s="54"/>
      <c r="C505" s="55"/>
    </row>
    <row r="506" spans="1:3" ht="13" x14ac:dyDescent="0.15">
      <c r="A506" s="54"/>
      <c r="B506" s="54"/>
      <c r="C506" s="55"/>
    </row>
    <row r="507" spans="1:3" ht="13" x14ac:dyDescent="0.15">
      <c r="A507" s="54"/>
      <c r="B507" s="54"/>
      <c r="C507" s="55"/>
    </row>
    <row r="508" spans="1:3" ht="13" x14ac:dyDescent="0.15">
      <c r="A508" s="54"/>
      <c r="B508" s="54"/>
      <c r="C508" s="55"/>
    </row>
    <row r="509" spans="1:3" ht="13" x14ac:dyDescent="0.15">
      <c r="A509" s="54"/>
      <c r="B509" s="54"/>
      <c r="C509" s="55"/>
    </row>
    <row r="510" spans="1:3" ht="13" x14ac:dyDescent="0.15">
      <c r="A510" s="54"/>
      <c r="B510" s="54"/>
      <c r="C510" s="55"/>
    </row>
    <row r="511" spans="1:3" ht="13" x14ac:dyDescent="0.15">
      <c r="A511" s="54"/>
      <c r="B511" s="54"/>
      <c r="C511" s="55"/>
    </row>
    <row r="512" spans="1:3" ht="13" x14ac:dyDescent="0.15">
      <c r="A512" s="54"/>
      <c r="B512" s="54"/>
      <c r="C512" s="55"/>
    </row>
    <row r="513" spans="1:3" ht="13" x14ac:dyDescent="0.15">
      <c r="A513" s="54"/>
      <c r="B513" s="54"/>
      <c r="C513" s="55"/>
    </row>
    <row r="514" spans="1:3" ht="13" x14ac:dyDescent="0.15">
      <c r="A514" s="54"/>
      <c r="B514" s="54"/>
      <c r="C514" s="55"/>
    </row>
    <row r="515" spans="1:3" ht="13" x14ac:dyDescent="0.15">
      <c r="A515" s="54"/>
      <c r="B515" s="54"/>
      <c r="C515" s="55"/>
    </row>
    <row r="516" spans="1:3" ht="13" x14ac:dyDescent="0.15">
      <c r="A516" s="54"/>
      <c r="B516" s="54"/>
      <c r="C516" s="55"/>
    </row>
    <row r="517" spans="1:3" ht="13" x14ac:dyDescent="0.15">
      <c r="A517" s="54"/>
      <c r="B517" s="54"/>
      <c r="C517" s="55"/>
    </row>
    <row r="518" spans="1:3" ht="13" x14ac:dyDescent="0.15">
      <c r="A518" s="54"/>
      <c r="B518" s="54"/>
      <c r="C518" s="55"/>
    </row>
    <row r="519" spans="1:3" ht="13" x14ac:dyDescent="0.15">
      <c r="A519" s="54"/>
      <c r="B519" s="54"/>
      <c r="C519" s="55"/>
    </row>
    <row r="520" spans="1:3" ht="13" x14ac:dyDescent="0.15">
      <c r="A520" s="54"/>
      <c r="B520" s="54"/>
      <c r="C520" s="55"/>
    </row>
    <row r="521" spans="1:3" ht="13" x14ac:dyDescent="0.15">
      <c r="A521" s="54"/>
      <c r="B521" s="54"/>
      <c r="C521" s="55"/>
    </row>
    <row r="522" spans="1:3" ht="13" x14ac:dyDescent="0.15">
      <c r="A522" s="54"/>
      <c r="B522" s="54"/>
      <c r="C522" s="55"/>
    </row>
    <row r="523" spans="1:3" ht="13" x14ac:dyDescent="0.15">
      <c r="A523" s="54"/>
      <c r="B523" s="54"/>
      <c r="C523" s="55"/>
    </row>
    <row r="524" spans="1:3" ht="13" x14ac:dyDescent="0.15">
      <c r="A524" s="54"/>
      <c r="B524" s="54"/>
      <c r="C524" s="55"/>
    </row>
    <row r="525" spans="1:3" ht="13" x14ac:dyDescent="0.15">
      <c r="A525" s="54"/>
      <c r="B525" s="54"/>
      <c r="C525" s="55"/>
    </row>
    <row r="526" spans="1:3" ht="13" x14ac:dyDescent="0.15">
      <c r="A526" s="54"/>
      <c r="B526" s="54"/>
      <c r="C526" s="55"/>
    </row>
    <row r="527" spans="1:3" ht="13" x14ac:dyDescent="0.15">
      <c r="A527" s="54"/>
      <c r="B527" s="54"/>
      <c r="C527" s="55"/>
    </row>
    <row r="528" spans="1:3" ht="13" x14ac:dyDescent="0.15">
      <c r="A528" s="54"/>
      <c r="B528" s="54"/>
      <c r="C528" s="55"/>
    </row>
    <row r="529" spans="1:3" ht="13" x14ac:dyDescent="0.15">
      <c r="A529" s="54"/>
      <c r="B529" s="54"/>
      <c r="C529" s="55"/>
    </row>
    <row r="530" spans="1:3" ht="13" x14ac:dyDescent="0.15">
      <c r="A530" s="54"/>
      <c r="B530" s="54"/>
      <c r="C530" s="55"/>
    </row>
    <row r="531" spans="1:3" ht="13" x14ac:dyDescent="0.15">
      <c r="A531" s="54"/>
      <c r="B531" s="54"/>
      <c r="C531" s="55"/>
    </row>
    <row r="532" spans="1:3" ht="13" x14ac:dyDescent="0.15">
      <c r="A532" s="54"/>
      <c r="B532" s="54"/>
      <c r="C532" s="55"/>
    </row>
    <row r="533" spans="1:3" ht="13" x14ac:dyDescent="0.15">
      <c r="A533" s="54"/>
      <c r="B533" s="54"/>
      <c r="C533" s="55"/>
    </row>
    <row r="534" spans="1:3" ht="13" x14ac:dyDescent="0.15">
      <c r="A534" s="54"/>
      <c r="B534" s="54"/>
      <c r="C534" s="55"/>
    </row>
    <row r="535" spans="1:3" ht="13" x14ac:dyDescent="0.15">
      <c r="A535" s="54"/>
      <c r="B535" s="54"/>
      <c r="C535" s="55"/>
    </row>
    <row r="536" spans="1:3" ht="13" x14ac:dyDescent="0.15">
      <c r="A536" s="54"/>
      <c r="B536" s="54"/>
      <c r="C536" s="55"/>
    </row>
    <row r="537" spans="1:3" ht="13" x14ac:dyDescent="0.15">
      <c r="A537" s="54"/>
      <c r="B537" s="54"/>
      <c r="C537" s="55"/>
    </row>
    <row r="538" spans="1:3" ht="13" x14ac:dyDescent="0.15">
      <c r="A538" s="54"/>
      <c r="B538" s="54"/>
      <c r="C538" s="55"/>
    </row>
    <row r="539" spans="1:3" ht="13" x14ac:dyDescent="0.15">
      <c r="A539" s="54"/>
      <c r="B539" s="54"/>
      <c r="C539" s="55"/>
    </row>
    <row r="540" spans="1:3" ht="13" x14ac:dyDescent="0.15">
      <c r="A540" s="54"/>
      <c r="B540" s="54"/>
      <c r="C540" s="55"/>
    </row>
    <row r="541" spans="1:3" ht="13" x14ac:dyDescent="0.15">
      <c r="A541" s="54"/>
      <c r="B541" s="54"/>
      <c r="C541" s="55"/>
    </row>
    <row r="542" spans="1:3" ht="13" x14ac:dyDescent="0.15">
      <c r="A542" s="54"/>
      <c r="B542" s="54"/>
      <c r="C542" s="55"/>
    </row>
    <row r="543" spans="1:3" ht="13" x14ac:dyDescent="0.15">
      <c r="A543" s="54"/>
      <c r="B543" s="54"/>
      <c r="C543" s="55"/>
    </row>
    <row r="544" spans="1:3" ht="13" x14ac:dyDescent="0.15">
      <c r="A544" s="54"/>
      <c r="B544" s="54"/>
      <c r="C544" s="55"/>
    </row>
    <row r="545" spans="1:3" ht="13" x14ac:dyDescent="0.15">
      <c r="A545" s="54"/>
      <c r="B545" s="54"/>
      <c r="C545" s="55"/>
    </row>
    <row r="546" spans="1:3" ht="13" x14ac:dyDescent="0.15">
      <c r="A546" s="54"/>
      <c r="B546" s="54"/>
      <c r="C546" s="55"/>
    </row>
    <row r="547" spans="1:3" ht="13" x14ac:dyDescent="0.15">
      <c r="A547" s="54"/>
      <c r="B547" s="54"/>
      <c r="C547" s="55"/>
    </row>
    <row r="548" spans="1:3" ht="13" x14ac:dyDescent="0.15">
      <c r="A548" s="54"/>
      <c r="B548" s="54"/>
      <c r="C548" s="55"/>
    </row>
    <row r="549" spans="1:3" ht="13" x14ac:dyDescent="0.15">
      <c r="A549" s="54"/>
      <c r="B549" s="54"/>
      <c r="C549" s="55"/>
    </row>
    <row r="550" spans="1:3" ht="13" x14ac:dyDescent="0.15">
      <c r="A550" s="54"/>
      <c r="B550" s="54"/>
      <c r="C550" s="55"/>
    </row>
    <row r="551" spans="1:3" ht="13" x14ac:dyDescent="0.15">
      <c r="A551" s="54"/>
      <c r="B551" s="54"/>
      <c r="C551" s="55"/>
    </row>
    <row r="552" spans="1:3" ht="13" x14ac:dyDescent="0.15">
      <c r="A552" s="54"/>
      <c r="B552" s="54"/>
      <c r="C552" s="55"/>
    </row>
    <row r="553" spans="1:3" ht="13" x14ac:dyDescent="0.15">
      <c r="A553" s="54"/>
      <c r="B553" s="54"/>
      <c r="C553" s="55"/>
    </row>
    <row r="554" spans="1:3" ht="13" x14ac:dyDescent="0.15">
      <c r="A554" s="54"/>
      <c r="B554" s="54"/>
      <c r="C554" s="55"/>
    </row>
    <row r="555" spans="1:3" ht="13" x14ac:dyDescent="0.15">
      <c r="A555" s="54"/>
      <c r="B555" s="54"/>
      <c r="C555" s="55"/>
    </row>
    <row r="556" spans="1:3" ht="13" x14ac:dyDescent="0.15">
      <c r="A556" s="54"/>
      <c r="B556" s="54"/>
      <c r="C556" s="55"/>
    </row>
    <row r="557" spans="1:3" ht="13" x14ac:dyDescent="0.15">
      <c r="A557" s="54"/>
      <c r="B557" s="54"/>
      <c r="C557" s="55"/>
    </row>
    <row r="558" spans="1:3" ht="13" x14ac:dyDescent="0.15">
      <c r="A558" s="54"/>
      <c r="B558" s="54"/>
      <c r="C558" s="55"/>
    </row>
    <row r="559" spans="1:3" ht="13" x14ac:dyDescent="0.15">
      <c r="A559" s="54"/>
      <c r="B559" s="54"/>
      <c r="C559" s="55"/>
    </row>
    <row r="560" spans="1:3" ht="13" x14ac:dyDescent="0.15">
      <c r="A560" s="54"/>
      <c r="B560" s="54"/>
      <c r="C560" s="55"/>
    </row>
    <row r="561" spans="1:3" ht="13" x14ac:dyDescent="0.15">
      <c r="A561" s="54"/>
      <c r="B561" s="54"/>
      <c r="C561" s="55"/>
    </row>
    <row r="562" spans="1:3" ht="13" x14ac:dyDescent="0.15">
      <c r="A562" s="54"/>
      <c r="B562" s="54"/>
      <c r="C562" s="55"/>
    </row>
    <row r="563" spans="1:3" ht="13" x14ac:dyDescent="0.15">
      <c r="A563" s="54"/>
      <c r="B563" s="54"/>
      <c r="C563" s="55"/>
    </row>
    <row r="564" spans="1:3" ht="13" x14ac:dyDescent="0.15">
      <c r="A564" s="54"/>
      <c r="B564" s="54"/>
      <c r="C564" s="55"/>
    </row>
    <row r="565" spans="1:3" ht="13" x14ac:dyDescent="0.15">
      <c r="A565" s="54"/>
      <c r="B565" s="54"/>
      <c r="C565" s="55"/>
    </row>
    <row r="566" spans="1:3" ht="13" x14ac:dyDescent="0.15">
      <c r="A566" s="54"/>
      <c r="B566" s="54"/>
      <c r="C566" s="55"/>
    </row>
    <row r="567" spans="1:3" ht="13" x14ac:dyDescent="0.15">
      <c r="A567" s="54"/>
      <c r="B567" s="54"/>
      <c r="C567" s="55"/>
    </row>
    <row r="568" spans="1:3" ht="13" x14ac:dyDescent="0.15">
      <c r="A568" s="54"/>
      <c r="B568" s="54"/>
      <c r="C568" s="55"/>
    </row>
    <row r="569" spans="1:3" ht="13" x14ac:dyDescent="0.15">
      <c r="A569" s="54"/>
      <c r="B569" s="54"/>
      <c r="C569" s="55"/>
    </row>
    <row r="570" spans="1:3" ht="13" x14ac:dyDescent="0.15">
      <c r="A570" s="54"/>
      <c r="B570" s="54"/>
      <c r="C570" s="55"/>
    </row>
    <row r="571" spans="1:3" ht="13" x14ac:dyDescent="0.15">
      <c r="A571" s="54"/>
      <c r="B571" s="54"/>
      <c r="C571" s="55"/>
    </row>
    <row r="572" spans="1:3" ht="13" x14ac:dyDescent="0.15">
      <c r="A572" s="54"/>
      <c r="B572" s="54"/>
      <c r="C572" s="55"/>
    </row>
    <row r="573" spans="1:3" ht="13" x14ac:dyDescent="0.15">
      <c r="A573" s="54"/>
      <c r="B573" s="54"/>
      <c r="C573" s="55"/>
    </row>
    <row r="574" spans="1:3" ht="13" x14ac:dyDescent="0.15">
      <c r="A574" s="54"/>
      <c r="B574" s="54"/>
      <c r="C574" s="55"/>
    </row>
    <row r="575" spans="1:3" ht="13" x14ac:dyDescent="0.15">
      <c r="A575" s="54"/>
      <c r="B575" s="54"/>
      <c r="C575" s="55"/>
    </row>
    <row r="576" spans="1:3" ht="13" x14ac:dyDescent="0.15">
      <c r="A576" s="54"/>
      <c r="B576" s="54"/>
      <c r="C576" s="55"/>
    </row>
    <row r="577" spans="1:3" ht="13" x14ac:dyDescent="0.15">
      <c r="A577" s="54"/>
      <c r="B577" s="54"/>
      <c r="C577" s="55"/>
    </row>
    <row r="578" spans="1:3" ht="13" x14ac:dyDescent="0.15">
      <c r="A578" s="54"/>
      <c r="B578" s="54"/>
      <c r="C578" s="55"/>
    </row>
    <row r="579" spans="1:3" ht="13" x14ac:dyDescent="0.15">
      <c r="A579" s="54"/>
      <c r="B579" s="54"/>
      <c r="C579" s="55"/>
    </row>
    <row r="580" spans="1:3" ht="13" x14ac:dyDescent="0.15">
      <c r="A580" s="54"/>
      <c r="B580" s="54"/>
      <c r="C580" s="55"/>
    </row>
    <row r="581" spans="1:3" ht="13" x14ac:dyDescent="0.15">
      <c r="A581" s="54"/>
      <c r="B581" s="54"/>
      <c r="C581" s="55"/>
    </row>
    <row r="582" spans="1:3" ht="13" x14ac:dyDescent="0.15">
      <c r="A582" s="54"/>
      <c r="B582" s="54"/>
      <c r="C582" s="55"/>
    </row>
    <row r="583" spans="1:3" ht="13" x14ac:dyDescent="0.15">
      <c r="A583" s="54"/>
      <c r="B583" s="54"/>
      <c r="C583" s="55"/>
    </row>
    <row r="584" spans="1:3" ht="13" x14ac:dyDescent="0.15">
      <c r="A584" s="54"/>
      <c r="B584" s="54"/>
      <c r="C584" s="55"/>
    </row>
    <row r="585" spans="1:3" ht="13" x14ac:dyDescent="0.15">
      <c r="A585" s="54"/>
      <c r="B585" s="54"/>
      <c r="C585" s="55"/>
    </row>
    <row r="586" spans="1:3" ht="13" x14ac:dyDescent="0.15">
      <c r="A586" s="54"/>
      <c r="B586" s="54"/>
      <c r="C586" s="55"/>
    </row>
    <row r="587" spans="1:3" ht="13" x14ac:dyDescent="0.15">
      <c r="A587" s="54"/>
      <c r="B587" s="54"/>
      <c r="C587" s="55"/>
    </row>
    <row r="588" spans="1:3" ht="13" x14ac:dyDescent="0.15">
      <c r="A588" s="54"/>
      <c r="B588" s="54"/>
      <c r="C588" s="55"/>
    </row>
    <row r="589" spans="1:3" ht="13" x14ac:dyDescent="0.15">
      <c r="A589" s="54"/>
      <c r="B589" s="54"/>
      <c r="C589" s="55"/>
    </row>
    <row r="590" spans="1:3" ht="13" x14ac:dyDescent="0.15">
      <c r="A590" s="54"/>
      <c r="B590" s="54"/>
      <c r="C590" s="55"/>
    </row>
    <row r="591" spans="1:3" ht="13" x14ac:dyDescent="0.15">
      <c r="A591" s="54"/>
      <c r="B591" s="54"/>
      <c r="C591" s="55"/>
    </row>
    <row r="592" spans="1:3" ht="13" x14ac:dyDescent="0.15">
      <c r="A592" s="54"/>
      <c r="B592" s="54"/>
      <c r="C592" s="55"/>
    </row>
    <row r="593" spans="1:3" ht="13" x14ac:dyDescent="0.15">
      <c r="A593" s="54"/>
      <c r="B593" s="54"/>
      <c r="C593" s="55"/>
    </row>
    <row r="594" spans="1:3" ht="13" x14ac:dyDescent="0.15">
      <c r="A594" s="54"/>
      <c r="B594" s="54"/>
      <c r="C594" s="55"/>
    </row>
    <row r="595" spans="1:3" ht="13" x14ac:dyDescent="0.15">
      <c r="A595" s="54"/>
      <c r="B595" s="54"/>
      <c r="C595" s="55"/>
    </row>
    <row r="596" spans="1:3" ht="13" x14ac:dyDescent="0.15">
      <c r="A596" s="54"/>
      <c r="B596" s="54"/>
      <c r="C596" s="55"/>
    </row>
    <row r="597" spans="1:3" ht="13" x14ac:dyDescent="0.15">
      <c r="A597" s="54"/>
      <c r="B597" s="54"/>
      <c r="C597" s="55"/>
    </row>
    <row r="598" spans="1:3" ht="13" x14ac:dyDescent="0.15">
      <c r="A598" s="54"/>
      <c r="B598" s="54"/>
      <c r="C598" s="55"/>
    </row>
    <row r="599" spans="1:3" ht="13" x14ac:dyDescent="0.15">
      <c r="A599" s="54"/>
      <c r="B599" s="54"/>
      <c r="C599" s="55"/>
    </row>
    <row r="600" spans="1:3" ht="13" x14ac:dyDescent="0.15">
      <c r="A600" s="54"/>
      <c r="B600" s="54"/>
      <c r="C600" s="55"/>
    </row>
    <row r="601" spans="1:3" ht="13" x14ac:dyDescent="0.15">
      <c r="A601" s="54"/>
      <c r="B601" s="54"/>
      <c r="C601" s="55"/>
    </row>
    <row r="602" spans="1:3" ht="13" x14ac:dyDescent="0.15">
      <c r="A602" s="54"/>
      <c r="B602" s="54"/>
      <c r="C602" s="55"/>
    </row>
    <row r="603" spans="1:3" ht="13" x14ac:dyDescent="0.15">
      <c r="A603" s="54"/>
      <c r="B603" s="54"/>
      <c r="C603" s="55"/>
    </row>
    <row r="604" spans="1:3" ht="13" x14ac:dyDescent="0.15">
      <c r="A604" s="54"/>
      <c r="B604" s="54"/>
      <c r="C604" s="55"/>
    </row>
    <row r="605" spans="1:3" ht="13" x14ac:dyDescent="0.15">
      <c r="A605" s="54"/>
      <c r="B605" s="54"/>
      <c r="C605" s="55"/>
    </row>
    <row r="606" spans="1:3" ht="13" x14ac:dyDescent="0.15">
      <c r="A606" s="54"/>
      <c r="B606" s="54"/>
      <c r="C606" s="55"/>
    </row>
    <row r="607" spans="1:3" ht="13" x14ac:dyDescent="0.15">
      <c r="A607" s="54"/>
      <c r="B607" s="54"/>
      <c r="C607" s="55"/>
    </row>
    <row r="608" spans="1:3" ht="13" x14ac:dyDescent="0.15">
      <c r="A608" s="54"/>
      <c r="B608" s="54"/>
      <c r="C608" s="55"/>
    </row>
    <row r="609" spans="1:3" ht="13" x14ac:dyDescent="0.15">
      <c r="A609" s="54"/>
      <c r="B609" s="54"/>
      <c r="C609" s="55"/>
    </row>
    <row r="610" spans="1:3" ht="13" x14ac:dyDescent="0.15">
      <c r="A610" s="54"/>
      <c r="B610" s="54"/>
      <c r="C610" s="55"/>
    </row>
    <row r="611" spans="1:3" ht="13" x14ac:dyDescent="0.15">
      <c r="A611" s="54"/>
      <c r="B611" s="54"/>
      <c r="C611" s="55"/>
    </row>
    <row r="612" spans="1:3" ht="13" x14ac:dyDescent="0.15">
      <c r="A612" s="54"/>
      <c r="B612" s="54"/>
      <c r="C612" s="55"/>
    </row>
    <row r="613" spans="1:3" ht="13" x14ac:dyDescent="0.15">
      <c r="A613" s="54"/>
      <c r="B613" s="54"/>
      <c r="C613" s="55"/>
    </row>
    <row r="614" spans="1:3" ht="13" x14ac:dyDescent="0.15">
      <c r="A614" s="54"/>
      <c r="B614" s="54"/>
      <c r="C614" s="55"/>
    </row>
    <row r="615" spans="1:3" ht="13" x14ac:dyDescent="0.15">
      <c r="A615" s="54"/>
      <c r="B615" s="54"/>
      <c r="C615" s="55"/>
    </row>
    <row r="616" spans="1:3" ht="13" x14ac:dyDescent="0.15">
      <c r="A616" s="54"/>
      <c r="B616" s="54"/>
      <c r="C616" s="55"/>
    </row>
    <row r="617" spans="1:3" ht="13" x14ac:dyDescent="0.15">
      <c r="A617" s="54"/>
      <c r="B617" s="54"/>
      <c r="C617" s="55"/>
    </row>
    <row r="618" spans="1:3" ht="13" x14ac:dyDescent="0.15">
      <c r="A618" s="54"/>
      <c r="B618" s="54"/>
      <c r="C618" s="55"/>
    </row>
    <row r="619" spans="1:3" ht="13" x14ac:dyDescent="0.15">
      <c r="A619" s="54"/>
      <c r="B619" s="54"/>
      <c r="C619" s="55"/>
    </row>
    <row r="620" spans="1:3" ht="13" x14ac:dyDescent="0.15">
      <c r="A620" s="54"/>
      <c r="B620" s="54"/>
      <c r="C620" s="55"/>
    </row>
    <row r="621" spans="1:3" ht="13" x14ac:dyDescent="0.15">
      <c r="A621" s="54"/>
      <c r="B621" s="54"/>
      <c r="C621" s="55"/>
    </row>
    <row r="622" spans="1:3" ht="13" x14ac:dyDescent="0.15">
      <c r="A622" s="54"/>
      <c r="B622" s="54"/>
      <c r="C622" s="55"/>
    </row>
    <row r="623" spans="1:3" ht="13" x14ac:dyDescent="0.15">
      <c r="A623" s="54"/>
      <c r="B623" s="54"/>
      <c r="C623" s="55"/>
    </row>
    <row r="624" spans="1:3" ht="13" x14ac:dyDescent="0.15">
      <c r="A624" s="54"/>
      <c r="B624" s="54"/>
      <c r="C624" s="55"/>
    </row>
    <row r="625" spans="1:3" ht="13" x14ac:dyDescent="0.15">
      <c r="A625" s="54"/>
      <c r="B625" s="54"/>
      <c r="C625" s="55"/>
    </row>
    <row r="626" spans="1:3" ht="13" x14ac:dyDescent="0.15">
      <c r="A626" s="54"/>
      <c r="B626" s="54"/>
      <c r="C626" s="55"/>
    </row>
    <row r="627" spans="1:3" ht="13" x14ac:dyDescent="0.15">
      <c r="A627" s="54"/>
      <c r="B627" s="54"/>
      <c r="C627" s="55"/>
    </row>
    <row r="628" spans="1:3" ht="13" x14ac:dyDescent="0.15">
      <c r="A628" s="54"/>
      <c r="B628" s="54"/>
      <c r="C628" s="55"/>
    </row>
    <row r="629" spans="1:3" ht="13" x14ac:dyDescent="0.15">
      <c r="A629" s="54"/>
      <c r="B629" s="54"/>
      <c r="C629" s="55"/>
    </row>
    <row r="630" spans="1:3" ht="13" x14ac:dyDescent="0.15">
      <c r="A630" s="54"/>
      <c r="B630" s="54"/>
      <c r="C630" s="55"/>
    </row>
    <row r="631" spans="1:3" ht="13" x14ac:dyDescent="0.15">
      <c r="A631" s="54"/>
      <c r="B631" s="54"/>
      <c r="C631" s="55"/>
    </row>
    <row r="632" spans="1:3" ht="13" x14ac:dyDescent="0.15">
      <c r="A632" s="54"/>
      <c r="B632" s="54"/>
      <c r="C632" s="55"/>
    </row>
    <row r="633" spans="1:3" ht="13" x14ac:dyDescent="0.15">
      <c r="A633" s="54"/>
      <c r="B633" s="54"/>
      <c r="C633" s="55"/>
    </row>
    <row r="634" spans="1:3" ht="13" x14ac:dyDescent="0.15">
      <c r="A634" s="54"/>
      <c r="B634" s="54"/>
      <c r="C634" s="55"/>
    </row>
    <row r="635" spans="1:3" ht="13" x14ac:dyDescent="0.15">
      <c r="A635" s="54"/>
      <c r="B635" s="54"/>
      <c r="C635" s="55"/>
    </row>
    <row r="636" spans="1:3" ht="13" x14ac:dyDescent="0.15">
      <c r="A636" s="54"/>
      <c r="B636" s="54"/>
      <c r="C636" s="55"/>
    </row>
    <row r="637" spans="1:3" ht="13" x14ac:dyDescent="0.15">
      <c r="A637" s="54"/>
      <c r="B637" s="54"/>
      <c r="C637" s="55"/>
    </row>
    <row r="638" spans="1:3" ht="13" x14ac:dyDescent="0.15">
      <c r="A638" s="54"/>
      <c r="B638" s="54"/>
      <c r="C638" s="55"/>
    </row>
    <row r="639" spans="1:3" ht="13" x14ac:dyDescent="0.15">
      <c r="A639" s="54"/>
      <c r="B639" s="54"/>
      <c r="C639" s="55"/>
    </row>
    <row r="640" spans="1:3" ht="13" x14ac:dyDescent="0.15">
      <c r="A640" s="54"/>
      <c r="B640" s="54"/>
      <c r="C640" s="55"/>
    </row>
    <row r="641" spans="1:3" ht="13" x14ac:dyDescent="0.15">
      <c r="A641" s="54"/>
      <c r="B641" s="54"/>
      <c r="C641" s="55"/>
    </row>
    <row r="642" spans="1:3" ht="13" x14ac:dyDescent="0.15">
      <c r="A642" s="54"/>
      <c r="B642" s="54"/>
      <c r="C642" s="55"/>
    </row>
    <row r="643" spans="1:3" ht="13" x14ac:dyDescent="0.15">
      <c r="A643" s="54"/>
      <c r="B643" s="54"/>
      <c r="C643" s="55"/>
    </row>
    <row r="644" spans="1:3" ht="13" x14ac:dyDescent="0.15">
      <c r="A644" s="54"/>
      <c r="B644" s="54"/>
      <c r="C644" s="55"/>
    </row>
    <row r="645" spans="1:3" ht="13" x14ac:dyDescent="0.15">
      <c r="A645" s="54"/>
      <c r="B645" s="54"/>
      <c r="C645" s="55"/>
    </row>
    <row r="646" spans="1:3" ht="13" x14ac:dyDescent="0.15">
      <c r="A646" s="54"/>
      <c r="B646" s="54"/>
      <c r="C646" s="55"/>
    </row>
    <row r="647" spans="1:3" ht="13" x14ac:dyDescent="0.15">
      <c r="A647" s="54"/>
      <c r="B647" s="54"/>
      <c r="C647" s="55"/>
    </row>
    <row r="648" spans="1:3" ht="13" x14ac:dyDescent="0.15">
      <c r="A648" s="54"/>
      <c r="B648" s="54"/>
      <c r="C648" s="55"/>
    </row>
    <row r="649" spans="1:3" ht="13" x14ac:dyDescent="0.15">
      <c r="A649" s="54"/>
      <c r="B649" s="54"/>
      <c r="C649" s="55"/>
    </row>
    <row r="650" spans="1:3" ht="13" x14ac:dyDescent="0.15">
      <c r="A650" s="54"/>
      <c r="B650" s="54"/>
      <c r="C650" s="55"/>
    </row>
    <row r="651" spans="1:3" ht="13" x14ac:dyDescent="0.15">
      <c r="A651" s="54"/>
      <c r="B651" s="54"/>
      <c r="C651" s="55"/>
    </row>
    <row r="652" spans="1:3" ht="13" x14ac:dyDescent="0.15">
      <c r="A652" s="54"/>
      <c r="B652" s="54"/>
      <c r="C652" s="55"/>
    </row>
    <row r="653" spans="1:3" ht="13" x14ac:dyDescent="0.15">
      <c r="A653" s="54"/>
      <c r="B653" s="54"/>
      <c r="C653" s="55"/>
    </row>
    <row r="654" spans="1:3" ht="13" x14ac:dyDescent="0.15">
      <c r="A654" s="54"/>
      <c r="B654" s="54"/>
      <c r="C654" s="55"/>
    </row>
    <row r="655" spans="1:3" ht="13" x14ac:dyDescent="0.15">
      <c r="A655" s="54"/>
      <c r="B655" s="54"/>
      <c r="C655" s="55"/>
    </row>
    <row r="656" spans="1:3" ht="13" x14ac:dyDescent="0.15">
      <c r="A656" s="54"/>
      <c r="B656" s="54"/>
      <c r="C656" s="55"/>
    </row>
    <row r="657" spans="1:3" ht="13" x14ac:dyDescent="0.15">
      <c r="A657" s="54"/>
      <c r="B657" s="54"/>
      <c r="C657" s="55"/>
    </row>
    <row r="658" spans="1:3" ht="13" x14ac:dyDescent="0.15">
      <c r="A658" s="54"/>
      <c r="B658" s="54"/>
      <c r="C658" s="55"/>
    </row>
    <row r="659" spans="1:3" ht="13" x14ac:dyDescent="0.15">
      <c r="A659" s="54"/>
      <c r="B659" s="54"/>
      <c r="C659" s="55"/>
    </row>
    <row r="660" spans="1:3" ht="13" x14ac:dyDescent="0.15">
      <c r="A660" s="54"/>
      <c r="B660" s="54"/>
      <c r="C660" s="55"/>
    </row>
    <row r="661" spans="1:3" ht="13" x14ac:dyDescent="0.15">
      <c r="A661" s="54"/>
      <c r="B661" s="54"/>
      <c r="C661" s="55"/>
    </row>
    <row r="662" spans="1:3" ht="13" x14ac:dyDescent="0.15">
      <c r="A662" s="54"/>
      <c r="B662" s="54"/>
      <c r="C662" s="55"/>
    </row>
    <row r="663" spans="1:3" ht="13" x14ac:dyDescent="0.15">
      <c r="A663" s="54"/>
      <c r="B663" s="54"/>
      <c r="C663" s="55"/>
    </row>
    <row r="664" spans="1:3" ht="13" x14ac:dyDescent="0.15">
      <c r="A664" s="54"/>
      <c r="B664" s="54"/>
      <c r="C664" s="55"/>
    </row>
    <row r="665" spans="1:3" ht="13" x14ac:dyDescent="0.15">
      <c r="A665" s="54"/>
      <c r="B665" s="54"/>
      <c r="C665" s="55"/>
    </row>
    <row r="666" spans="1:3" ht="13" x14ac:dyDescent="0.15">
      <c r="A666" s="54"/>
      <c r="B666" s="54"/>
      <c r="C666" s="55"/>
    </row>
    <row r="667" spans="1:3" ht="13" x14ac:dyDescent="0.15">
      <c r="A667" s="54"/>
      <c r="B667" s="54"/>
      <c r="C667" s="55"/>
    </row>
    <row r="668" spans="1:3" ht="13" x14ac:dyDescent="0.15">
      <c r="A668" s="54"/>
      <c r="B668" s="54"/>
      <c r="C668" s="55"/>
    </row>
    <row r="669" spans="1:3" ht="13" x14ac:dyDescent="0.15">
      <c r="A669" s="54"/>
      <c r="B669" s="54"/>
      <c r="C669" s="55"/>
    </row>
    <row r="670" spans="1:3" ht="13" x14ac:dyDescent="0.15">
      <c r="A670" s="54"/>
      <c r="B670" s="54"/>
      <c r="C670" s="55"/>
    </row>
    <row r="671" spans="1:3" ht="13" x14ac:dyDescent="0.15">
      <c r="A671" s="54"/>
      <c r="B671" s="54"/>
      <c r="C671" s="55"/>
    </row>
    <row r="672" spans="1:3" ht="13" x14ac:dyDescent="0.15">
      <c r="A672" s="54"/>
      <c r="B672" s="54"/>
      <c r="C672" s="55"/>
    </row>
    <row r="673" spans="1:3" ht="13" x14ac:dyDescent="0.15">
      <c r="A673" s="54"/>
      <c r="B673" s="54"/>
      <c r="C673" s="55"/>
    </row>
    <row r="674" spans="1:3" ht="13" x14ac:dyDescent="0.15">
      <c r="A674" s="54"/>
      <c r="B674" s="54"/>
      <c r="C674" s="55"/>
    </row>
    <row r="675" spans="1:3" ht="13" x14ac:dyDescent="0.15">
      <c r="A675" s="54"/>
      <c r="B675" s="54"/>
      <c r="C675" s="55"/>
    </row>
    <row r="676" spans="1:3" ht="13" x14ac:dyDescent="0.15">
      <c r="A676" s="54"/>
      <c r="B676" s="54"/>
      <c r="C676" s="55"/>
    </row>
    <row r="677" spans="1:3" ht="13" x14ac:dyDescent="0.15">
      <c r="A677" s="54"/>
      <c r="B677" s="54"/>
      <c r="C677" s="55"/>
    </row>
    <row r="678" spans="1:3" ht="13" x14ac:dyDescent="0.15">
      <c r="A678" s="54"/>
      <c r="B678" s="54"/>
      <c r="C678" s="55"/>
    </row>
    <row r="679" spans="1:3" ht="13" x14ac:dyDescent="0.15">
      <c r="A679" s="54"/>
      <c r="B679" s="54"/>
      <c r="C679" s="55"/>
    </row>
    <row r="680" spans="1:3" ht="13" x14ac:dyDescent="0.15">
      <c r="A680" s="54"/>
      <c r="B680" s="54"/>
      <c r="C680" s="55"/>
    </row>
    <row r="681" spans="1:3" ht="13" x14ac:dyDescent="0.15">
      <c r="A681" s="54"/>
      <c r="B681" s="54"/>
      <c r="C681" s="55"/>
    </row>
    <row r="682" spans="1:3" ht="13" x14ac:dyDescent="0.15">
      <c r="A682" s="54"/>
      <c r="B682" s="54"/>
      <c r="C682" s="55"/>
    </row>
    <row r="683" spans="1:3" ht="13" x14ac:dyDescent="0.15">
      <c r="A683" s="54"/>
      <c r="B683" s="54"/>
      <c r="C683" s="55"/>
    </row>
    <row r="684" spans="1:3" ht="13" x14ac:dyDescent="0.15">
      <c r="A684" s="54"/>
      <c r="B684" s="54"/>
      <c r="C684" s="55"/>
    </row>
    <row r="685" spans="1:3" ht="13" x14ac:dyDescent="0.15">
      <c r="A685" s="54"/>
      <c r="B685" s="54"/>
      <c r="C685" s="55"/>
    </row>
    <row r="686" spans="1:3" ht="13" x14ac:dyDescent="0.15">
      <c r="A686" s="54"/>
      <c r="B686" s="54"/>
      <c r="C686" s="55"/>
    </row>
    <row r="687" spans="1:3" ht="13" x14ac:dyDescent="0.15">
      <c r="A687" s="54"/>
      <c r="B687" s="54"/>
      <c r="C687" s="55"/>
    </row>
    <row r="688" spans="1:3" ht="13" x14ac:dyDescent="0.15">
      <c r="A688" s="54"/>
      <c r="B688" s="54"/>
      <c r="C688" s="55"/>
    </row>
    <row r="689" spans="1:3" ht="13" x14ac:dyDescent="0.15">
      <c r="A689" s="54"/>
      <c r="B689" s="54"/>
      <c r="C689" s="55"/>
    </row>
    <row r="690" spans="1:3" ht="13" x14ac:dyDescent="0.15">
      <c r="A690" s="54"/>
      <c r="B690" s="54"/>
      <c r="C690" s="55"/>
    </row>
    <row r="691" spans="1:3" ht="13" x14ac:dyDescent="0.15">
      <c r="A691" s="54"/>
      <c r="B691" s="54"/>
      <c r="C691" s="55"/>
    </row>
    <row r="692" spans="1:3" ht="13" x14ac:dyDescent="0.15">
      <c r="A692" s="54"/>
      <c r="B692" s="54"/>
      <c r="C692" s="55"/>
    </row>
    <row r="693" spans="1:3" ht="13" x14ac:dyDescent="0.15">
      <c r="A693" s="54"/>
      <c r="B693" s="54"/>
      <c r="C693" s="55"/>
    </row>
    <row r="694" spans="1:3" ht="13" x14ac:dyDescent="0.15">
      <c r="A694" s="54"/>
      <c r="B694" s="54"/>
      <c r="C694" s="55"/>
    </row>
    <row r="695" spans="1:3" ht="13" x14ac:dyDescent="0.15">
      <c r="A695" s="54"/>
      <c r="B695" s="54"/>
      <c r="C695" s="55"/>
    </row>
    <row r="696" spans="1:3" ht="13" x14ac:dyDescent="0.15">
      <c r="A696" s="54"/>
      <c r="B696" s="54"/>
      <c r="C696" s="55"/>
    </row>
    <row r="697" spans="1:3" ht="13" x14ac:dyDescent="0.15">
      <c r="A697" s="54"/>
      <c r="B697" s="54"/>
      <c r="C697" s="55"/>
    </row>
    <row r="698" spans="1:3" ht="13" x14ac:dyDescent="0.15">
      <c r="A698" s="54"/>
      <c r="B698" s="54"/>
      <c r="C698" s="55"/>
    </row>
    <row r="699" spans="1:3" ht="13" x14ac:dyDescent="0.15">
      <c r="A699" s="54"/>
      <c r="B699" s="54"/>
      <c r="C699" s="55"/>
    </row>
    <row r="700" spans="1:3" ht="13" x14ac:dyDescent="0.15">
      <c r="A700" s="54"/>
      <c r="B700" s="54"/>
      <c r="C700" s="55"/>
    </row>
    <row r="701" spans="1:3" ht="13" x14ac:dyDescent="0.15">
      <c r="A701" s="54"/>
      <c r="B701" s="54"/>
      <c r="C701" s="55"/>
    </row>
    <row r="702" spans="1:3" ht="13" x14ac:dyDescent="0.15">
      <c r="A702" s="54"/>
      <c r="B702" s="54"/>
      <c r="C702" s="55"/>
    </row>
    <row r="703" spans="1:3" ht="13" x14ac:dyDescent="0.15">
      <c r="A703" s="54"/>
      <c r="B703" s="54"/>
      <c r="C703" s="55"/>
    </row>
    <row r="704" spans="1:3" ht="13" x14ac:dyDescent="0.15">
      <c r="A704" s="54"/>
      <c r="B704" s="54"/>
      <c r="C704" s="55"/>
    </row>
    <row r="705" spans="1:3" ht="13" x14ac:dyDescent="0.15">
      <c r="A705" s="54"/>
      <c r="B705" s="54"/>
      <c r="C705" s="55"/>
    </row>
    <row r="706" spans="1:3" ht="13" x14ac:dyDescent="0.15">
      <c r="A706" s="54"/>
      <c r="B706" s="54"/>
      <c r="C706" s="55"/>
    </row>
    <row r="707" spans="1:3" ht="13" x14ac:dyDescent="0.15">
      <c r="A707" s="54"/>
      <c r="B707" s="54"/>
      <c r="C707" s="55"/>
    </row>
    <row r="708" spans="1:3" ht="13" x14ac:dyDescent="0.15">
      <c r="A708" s="54"/>
      <c r="B708" s="54"/>
      <c r="C708" s="55"/>
    </row>
    <row r="709" spans="1:3" ht="13" x14ac:dyDescent="0.15">
      <c r="A709" s="54"/>
      <c r="B709" s="54"/>
      <c r="C709" s="55"/>
    </row>
    <row r="710" spans="1:3" ht="13" x14ac:dyDescent="0.15">
      <c r="A710" s="54"/>
      <c r="B710" s="54"/>
      <c r="C710" s="55"/>
    </row>
    <row r="711" spans="1:3" ht="13" x14ac:dyDescent="0.15">
      <c r="A711" s="54"/>
      <c r="B711" s="54"/>
      <c r="C711" s="55"/>
    </row>
    <row r="712" spans="1:3" ht="13" x14ac:dyDescent="0.15">
      <c r="A712" s="54"/>
      <c r="B712" s="54"/>
      <c r="C712" s="55"/>
    </row>
    <row r="713" spans="1:3" ht="13" x14ac:dyDescent="0.15">
      <c r="A713" s="54"/>
      <c r="B713" s="54"/>
      <c r="C713" s="55"/>
    </row>
    <row r="714" spans="1:3" ht="13" x14ac:dyDescent="0.15">
      <c r="A714" s="54"/>
      <c r="B714" s="54"/>
      <c r="C714" s="55"/>
    </row>
    <row r="715" spans="1:3" ht="13" x14ac:dyDescent="0.15">
      <c r="A715" s="54"/>
      <c r="B715" s="54"/>
      <c r="C715" s="55"/>
    </row>
    <row r="716" spans="1:3" ht="13" x14ac:dyDescent="0.15">
      <c r="A716" s="54"/>
      <c r="B716" s="54"/>
      <c r="C716" s="55"/>
    </row>
    <row r="717" spans="1:3" ht="13" x14ac:dyDescent="0.15">
      <c r="A717" s="54"/>
      <c r="B717" s="54"/>
      <c r="C717" s="55"/>
    </row>
    <row r="718" spans="1:3" ht="13" x14ac:dyDescent="0.15">
      <c r="A718" s="54"/>
      <c r="B718" s="54"/>
      <c r="C718" s="55"/>
    </row>
    <row r="719" spans="1:3" ht="13" x14ac:dyDescent="0.15">
      <c r="A719" s="54"/>
      <c r="B719" s="54"/>
      <c r="C719" s="55"/>
    </row>
    <row r="720" spans="1:3" ht="13" x14ac:dyDescent="0.15">
      <c r="A720" s="54"/>
      <c r="B720" s="54"/>
      <c r="C720" s="55"/>
    </row>
    <row r="721" spans="1:3" ht="13" x14ac:dyDescent="0.15">
      <c r="A721" s="54"/>
      <c r="B721" s="54"/>
      <c r="C721" s="55"/>
    </row>
    <row r="722" spans="1:3" ht="13" x14ac:dyDescent="0.15">
      <c r="A722" s="54"/>
      <c r="B722" s="54"/>
      <c r="C722" s="55"/>
    </row>
    <row r="723" spans="1:3" ht="13" x14ac:dyDescent="0.15">
      <c r="A723" s="54"/>
      <c r="B723" s="54"/>
      <c r="C723" s="55"/>
    </row>
    <row r="724" spans="1:3" ht="13" x14ac:dyDescent="0.15">
      <c r="A724" s="54"/>
      <c r="B724" s="54"/>
      <c r="C724" s="55"/>
    </row>
    <row r="725" spans="1:3" ht="13" x14ac:dyDescent="0.15">
      <c r="A725" s="54"/>
      <c r="B725" s="54"/>
      <c r="C725" s="55"/>
    </row>
    <row r="726" spans="1:3" ht="13" x14ac:dyDescent="0.15">
      <c r="A726" s="54"/>
      <c r="B726" s="54"/>
      <c r="C726" s="55"/>
    </row>
    <row r="727" spans="1:3" ht="13" x14ac:dyDescent="0.15">
      <c r="A727" s="54"/>
      <c r="B727" s="54"/>
      <c r="C727" s="55"/>
    </row>
    <row r="728" spans="1:3" ht="13" x14ac:dyDescent="0.15">
      <c r="A728" s="54"/>
      <c r="B728" s="54"/>
      <c r="C728" s="55"/>
    </row>
    <row r="729" spans="1:3" ht="13" x14ac:dyDescent="0.15">
      <c r="A729" s="54"/>
      <c r="B729" s="54"/>
      <c r="C729" s="55"/>
    </row>
    <row r="730" spans="1:3" ht="13" x14ac:dyDescent="0.15">
      <c r="A730" s="54"/>
      <c r="B730" s="54"/>
      <c r="C730" s="55"/>
    </row>
    <row r="731" spans="1:3" ht="13" x14ac:dyDescent="0.15">
      <c r="A731" s="54"/>
      <c r="B731" s="54"/>
      <c r="C731" s="55"/>
    </row>
    <row r="732" spans="1:3" ht="13" x14ac:dyDescent="0.15">
      <c r="A732" s="54"/>
      <c r="B732" s="54"/>
      <c r="C732" s="55"/>
    </row>
    <row r="733" spans="1:3" ht="13" x14ac:dyDescent="0.15">
      <c r="A733" s="54"/>
      <c r="B733" s="54"/>
      <c r="C733" s="55"/>
    </row>
    <row r="734" spans="1:3" ht="13" x14ac:dyDescent="0.15">
      <c r="A734" s="54"/>
      <c r="B734" s="54"/>
      <c r="C734" s="55"/>
    </row>
    <row r="735" spans="1:3" ht="13" x14ac:dyDescent="0.15">
      <c r="A735" s="54"/>
      <c r="B735" s="54"/>
      <c r="C735" s="55"/>
    </row>
    <row r="736" spans="1:3" ht="13" x14ac:dyDescent="0.15">
      <c r="A736" s="54"/>
      <c r="B736" s="54"/>
      <c r="C736" s="55"/>
    </row>
    <row r="737" spans="1:3" ht="13" x14ac:dyDescent="0.15">
      <c r="A737" s="54"/>
      <c r="B737" s="54"/>
      <c r="C737" s="55"/>
    </row>
    <row r="738" spans="1:3" ht="13" x14ac:dyDescent="0.15">
      <c r="A738" s="54"/>
      <c r="B738" s="54"/>
      <c r="C738" s="55"/>
    </row>
    <row r="739" spans="1:3" ht="13" x14ac:dyDescent="0.15">
      <c r="A739" s="54"/>
      <c r="B739" s="54"/>
      <c r="C739" s="55"/>
    </row>
    <row r="740" spans="1:3" ht="13" x14ac:dyDescent="0.15">
      <c r="A740" s="54"/>
      <c r="B740" s="54"/>
      <c r="C740" s="55"/>
    </row>
    <row r="741" spans="1:3" ht="13" x14ac:dyDescent="0.15">
      <c r="A741" s="54"/>
      <c r="B741" s="54"/>
      <c r="C741" s="55"/>
    </row>
    <row r="742" spans="1:3" ht="13" x14ac:dyDescent="0.15">
      <c r="A742" s="54"/>
      <c r="B742" s="54"/>
      <c r="C742" s="55"/>
    </row>
    <row r="743" spans="1:3" ht="13" x14ac:dyDescent="0.15">
      <c r="A743" s="54"/>
      <c r="B743" s="54"/>
      <c r="C743" s="55"/>
    </row>
    <row r="744" spans="1:3" ht="13" x14ac:dyDescent="0.15">
      <c r="A744" s="54"/>
      <c r="B744" s="54"/>
      <c r="C744" s="55"/>
    </row>
    <row r="745" spans="1:3" ht="13" x14ac:dyDescent="0.15">
      <c r="A745" s="54"/>
      <c r="B745" s="54"/>
      <c r="C745" s="55"/>
    </row>
    <row r="746" spans="1:3" ht="13" x14ac:dyDescent="0.15">
      <c r="A746" s="54"/>
      <c r="B746" s="54"/>
      <c r="C746" s="55"/>
    </row>
    <row r="747" spans="1:3" ht="13" x14ac:dyDescent="0.15">
      <c r="A747" s="54"/>
      <c r="B747" s="54"/>
      <c r="C747" s="55"/>
    </row>
    <row r="748" spans="1:3" ht="13" x14ac:dyDescent="0.15">
      <c r="A748" s="54"/>
      <c r="B748" s="54"/>
      <c r="C748" s="55"/>
    </row>
    <row r="749" spans="1:3" ht="13" x14ac:dyDescent="0.15">
      <c r="A749" s="54"/>
      <c r="B749" s="54"/>
      <c r="C749" s="55"/>
    </row>
    <row r="750" spans="1:3" ht="13" x14ac:dyDescent="0.15">
      <c r="A750" s="54"/>
      <c r="B750" s="54"/>
      <c r="C750" s="55"/>
    </row>
    <row r="751" spans="1:3" ht="13" x14ac:dyDescent="0.15">
      <c r="A751" s="54"/>
      <c r="B751" s="54"/>
      <c r="C751" s="55"/>
    </row>
    <row r="752" spans="1:3" ht="13" x14ac:dyDescent="0.15">
      <c r="A752" s="54"/>
      <c r="B752" s="54"/>
      <c r="C752" s="55"/>
    </row>
    <row r="753" spans="1:3" ht="13" x14ac:dyDescent="0.15">
      <c r="A753" s="54"/>
      <c r="B753" s="54"/>
      <c r="C753" s="55"/>
    </row>
    <row r="754" spans="1:3" ht="13" x14ac:dyDescent="0.15">
      <c r="A754" s="54"/>
      <c r="B754" s="54"/>
      <c r="C754" s="55"/>
    </row>
    <row r="755" spans="1:3" ht="13" x14ac:dyDescent="0.15">
      <c r="A755" s="54"/>
      <c r="B755" s="54"/>
      <c r="C755" s="55"/>
    </row>
    <row r="756" spans="1:3" ht="13" x14ac:dyDescent="0.15">
      <c r="A756" s="54"/>
      <c r="B756" s="54"/>
      <c r="C756" s="55"/>
    </row>
    <row r="757" spans="1:3" ht="13" x14ac:dyDescent="0.15">
      <c r="A757" s="54"/>
      <c r="B757" s="54"/>
      <c r="C757" s="55"/>
    </row>
    <row r="758" spans="1:3" ht="13" x14ac:dyDescent="0.15">
      <c r="A758" s="54"/>
      <c r="B758" s="54"/>
      <c r="C758" s="55"/>
    </row>
    <row r="759" spans="1:3" ht="13" x14ac:dyDescent="0.15">
      <c r="A759" s="54"/>
      <c r="B759" s="54"/>
      <c r="C759" s="55"/>
    </row>
    <row r="760" spans="1:3" ht="13" x14ac:dyDescent="0.15">
      <c r="A760" s="54"/>
      <c r="B760" s="54"/>
      <c r="C760" s="55"/>
    </row>
    <row r="761" spans="1:3" ht="13" x14ac:dyDescent="0.15">
      <c r="A761" s="54"/>
      <c r="B761" s="54"/>
      <c r="C761" s="55"/>
    </row>
    <row r="762" spans="1:3" ht="13" x14ac:dyDescent="0.15">
      <c r="A762" s="54"/>
      <c r="B762" s="54"/>
      <c r="C762" s="55"/>
    </row>
    <row r="763" spans="1:3" ht="13" x14ac:dyDescent="0.15">
      <c r="A763" s="54"/>
      <c r="B763" s="54"/>
      <c r="C763" s="55"/>
    </row>
    <row r="764" spans="1:3" ht="13" x14ac:dyDescent="0.15">
      <c r="A764" s="54"/>
      <c r="B764" s="54"/>
      <c r="C764" s="55"/>
    </row>
    <row r="765" spans="1:3" ht="13" x14ac:dyDescent="0.15">
      <c r="A765" s="54"/>
      <c r="B765" s="54"/>
      <c r="C765" s="55"/>
    </row>
    <row r="766" spans="1:3" ht="13" x14ac:dyDescent="0.15">
      <c r="A766" s="54"/>
      <c r="B766" s="54"/>
      <c r="C766" s="55"/>
    </row>
    <row r="767" spans="1:3" ht="13" x14ac:dyDescent="0.15">
      <c r="A767" s="54"/>
      <c r="B767" s="54"/>
      <c r="C767" s="55"/>
    </row>
    <row r="768" spans="1:3" ht="13" x14ac:dyDescent="0.15">
      <c r="A768" s="54"/>
      <c r="B768" s="54"/>
      <c r="C768" s="55"/>
    </row>
    <row r="769" spans="1:3" ht="13" x14ac:dyDescent="0.15">
      <c r="A769" s="54"/>
      <c r="B769" s="54"/>
      <c r="C769" s="55"/>
    </row>
    <row r="770" spans="1:3" ht="13" x14ac:dyDescent="0.15">
      <c r="A770" s="54"/>
      <c r="B770" s="54"/>
      <c r="C770" s="55"/>
    </row>
    <row r="771" spans="1:3" ht="13" x14ac:dyDescent="0.15">
      <c r="A771" s="54"/>
      <c r="B771" s="54"/>
      <c r="C771" s="55"/>
    </row>
    <row r="772" spans="1:3" ht="13" x14ac:dyDescent="0.15">
      <c r="A772" s="54"/>
      <c r="B772" s="54"/>
      <c r="C772" s="55"/>
    </row>
    <row r="773" spans="1:3" ht="13" x14ac:dyDescent="0.15">
      <c r="A773" s="54"/>
      <c r="B773" s="54"/>
      <c r="C773" s="55"/>
    </row>
    <row r="774" spans="1:3" ht="13" x14ac:dyDescent="0.15">
      <c r="A774" s="54"/>
      <c r="B774" s="54"/>
      <c r="C774" s="55"/>
    </row>
    <row r="775" spans="1:3" ht="13" x14ac:dyDescent="0.15">
      <c r="A775" s="54"/>
      <c r="B775" s="54"/>
      <c r="C775" s="55"/>
    </row>
    <row r="776" spans="1:3" ht="13" x14ac:dyDescent="0.15">
      <c r="A776" s="54"/>
      <c r="B776" s="54"/>
      <c r="C776" s="55"/>
    </row>
    <row r="777" spans="1:3" ht="13" x14ac:dyDescent="0.15">
      <c r="A777" s="54"/>
      <c r="B777" s="54"/>
      <c r="C777" s="55"/>
    </row>
    <row r="778" spans="1:3" ht="13" x14ac:dyDescent="0.15">
      <c r="A778" s="54"/>
      <c r="B778" s="54"/>
      <c r="C778" s="55"/>
    </row>
    <row r="779" spans="1:3" ht="13" x14ac:dyDescent="0.15">
      <c r="A779" s="54"/>
      <c r="B779" s="54"/>
      <c r="C779" s="55"/>
    </row>
    <row r="780" spans="1:3" ht="13" x14ac:dyDescent="0.15">
      <c r="A780" s="54"/>
      <c r="B780" s="54"/>
      <c r="C780" s="55"/>
    </row>
    <row r="781" spans="1:3" ht="13" x14ac:dyDescent="0.15">
      <c r="A781" s="54"/>
      <c r="B781" s="54"/>
      <c r="C781" s="55"/>
    </row>
    <row r="782" spans="1:3" ht="13" x14ac:dyDescent="0.15">
      <c r="A782" s="54"/>
      <c r="B782" s="54"/>
      <c r="C782" s="55"/>
    </row>
    <row r="783" spans="1:3" ht="13" x14ac:dyDescent="0.15">
      <c r="A783" s="54"/>
      <c r="B783" s="54"/>
      <c r="C783" s="55"/>
    </row>
    <row r="784" spans="1:3" ht="13" x14ac:dyDescent="0.15">
      <c r="A784" s="54"/>
      <c r="B784" s="54"/>
      <c r="C784" s="55"/>
    </row>
    <row r="785" spans="1:3" ht="13" x14ac:dyDescent="0.15">
      <c r="A785" s="54"/>
      <c r="B785" s="54"/>
      <c r="C785" s="55"/>
    </row>
    <row r="786" spans="1:3" ht="13" x14ac:dyDescent="0.15">
      <c r="A786" s="54"/>
      <c r="B786" s="54"/>
      <c r="C786" s="55"/>
    </row>
    <row r="787" spans="1:3" ht="13" x14ac:dyDescent="0.15">
      <c r="A787" s="54"/>
      <c r="B787" s="54"/>
      <c r="C787" s="55"/>
    </row>
    <row r="788" spans="1:3" ht="13" x14ac:dyDescent="0.15">
      <c r="A788" s="54"/>
      <c r="B788" s="54"/>
      <c r="C788" s="55"/>
    </row>
    <row r="789" spans="1:3" ht="13" x14ac:dyDescent="0.15">
      <c r="A789" s="54"/>
      <c r="B789" s="54"/>
      <c r="C789" s="55"/>
    </row>
    <row r="790" spans="1:3" ht="13" x14ac:dyDescent="0.15">
      <c r="A790" s="54"/>
      <c r="B790" s="54"/>
      <c r="C790" s="55"/>
    </row>
    <row r="791" spans="1:3" ht="13" x14ac:dyDescent="0.15">
      <c r="A791" s="54"/>
      <c r="B791" s="54"/>
      <c r="C791" s="55"/>
    </row>
    <row r="792" spans="1:3" ht="13" x14ac:dyDescent="0.15">
      <c r="A792" s="54"/>
      <c r="B792" s="54"/>
      <c r="C792" s="55"/>
    </row>
    <row r="793" spans="1:3" ht="13" x14ac:dyDescent="0.15">
      <c r="A793" s="54"/>
      <c r="B793" s="54"/>
      <c r="C793" s="55"/>
    </row>
    <row r="794" spans="1:3" ht="13" x14ac:dyDescent="0.15">
      <c r="A794" s="54"/>
      <c r="B794" s="54"/>
      <c r="C794" s="55"/>
    </row>
    <row r="795" spans="1:3" ht="13" x14ac:dyDescent="0.15">
      <c r="A795" s="54"/>
      <c r="B795" s="54"/>
      <c r="C795" s="55"/>
    </row>
    <row r="796" spans="1:3" ht="13" x14ac:dyDescent="0.15">
      <c r="A796" s="54"/>
      <c r="B796" s="54"/>
      <c r="C796" s="55"/>
    </row>
    <row r="797" spans="1:3" ht="13" x14ac:dyDescent="0.15">
      <c r="A797" s="54"/>
      <c r="B797" s="54"/>
      <c r="C797" s="55"/>
    </row>
    <row r="798" spans="1:3" ht="13" x14ac:dyDescent="0.15">
      <c r="A798" s="54"/>
      <c r="B798" s="54"/>
      <c r="C798" s="55"/>
    </row>
    <row r="799" spans="1:3" ht="13" x14ac:dyDescent="0.15">
      <c r="A799" s="54"/>
      <c r="B799" s="54"/>
      <c r="C799" s="55"/>
    </row>
    <row r="800" spans="1:3" ht="13" x14ac:dyDescent="0.15">
      <c r="A800" s="54"/>
      <c r="B800" s="54"/>
      <c r="C800" s="55"/>
    </row>
    <row r="801" spans="1:3" ht="13" x14ac:dyDescent="0.15">
      <c r="A801" s="54"/>
      <c r="B801" s="54"/>
      <c r="C801" s="55"/>
    </row>
    <row r="802" spans="1:3" ht="13" x14ac:dyDescent="0.15">
      <c r="A802" s="54"/>
      <c r="B802" s="54"/>
      <c r="C802" s="55"/>
    </row>
    <row r="803" spans="1:3" ht="13" x14ac:dyDescent="0.15">
      <c r="A803" s="54"/>
      <c r="B803" s="54"/>
      <c r="C803" s="55"/>
    </row>
    <row r="804" spans="1:3" ht="13" x14ac:dyDescent="0.15">
      <c r="A804" s="54"/>
      <c r="B804" s="54"/>
      <c r="C804" s="55"/>
    </row>
    <row r="805" spans="1:3" ht="13" x14ac:dyDescent="0.15">
      <c r="A805" s="54"/>
      <c r="B805" s="54"/>
      <c r="C805" s="55"/>
    </row>
    <row r="806" spans="1:3" ht="13" x14ac:dyDescent="0.15">
      <c r="A806" s="54"/>
      <c r="B806" s="54"/>
      <c r="C806" s="55"/>
    </row>
    <row r="807" spans="1:3" ht="13" x14ac:dyDescent="0.15">
      <c r="A807" s="54"/>
      <c r="B807" s="54"/>
      <c r="C807" s="55"/>
    </row>
    <row r="808" spans="1:3" ht="13" x14ac:dyDescent="0.15">
      <c r="A808" s="54"/>
      <c r="B808" s="54"/>
      <c r="C808" s="55"/>
    </row>
    <row r="809" spans="1:3" ht="13" x14ac:dyDescent="0.15">
      <c r="A809" s="54"/>
      <c r="B809" s="54"/>
      <c r="C809" s="55"/>
    </row>
    <row r="810" spans="1:3" ht="13" x14ac:dyDescent="0.15">
      <c r="A810" s="54"/>
      <c r="B810" s="54"/>
      <c r="C810" s="55"/>
    </row>
    <row r="811" spans="1:3" ht="13" x14ac:dyDescent="0.15">
      <c r="A811" s="54"/>
      <c r="B811" s="54"/>
      <c r="C811" s="55"/>
    </row>
    <row r="812" spans="1:3" ht="13" x14ac:dyDescent="0.15">
      <c r="A812" s="54"/>
      <c r="B812" s="54"/>
      <c r="C812" s="55"/>
    </row>
    <row r="813" spans="1:3" ht="13" x14ac:dyDescent="0.15">
      <c r="A813" s="54"/>
      <c r="B813" s="54"/>
      <c r="C813" s="55"/>
    </row>
    <row r="814" spans="1:3" ht="13" x14ac:dyDescent="0.15">
      <c r="A814" s="54"/>
      <c r="B814" s="54"/>
      <c r="C814" s="55"/>
    </row>
    <row r="815" spans="1:3" ht="13" x14ac:dyDescent="0.15">
      <c r="A815" s="54"/>
      <c r="B815" s="54"/>
      <c r="C815" s="55"/>
    </row>
    <row r="816" spans="1:3" ht="13" x14ac:dyDescent="0.15">
      <c r="A816" s="54"/>
      <c r="B816" s="54"/>
      <c r="C816" s="55"/>
    </row>
    <row r="817" spans="1:3" ht="13" x14ac:dyDescent="0.15">
      <c r="A817" s="54"/>
      <c r="B817" s="54"/>
      <c r="C817" s="55"/>
    </row>
    <row r="818" spans="1:3" ht="13" x14ac:dyDescent="0.15">
      <c r="A818" s="54"/>
      <c r="B818" s="54"/>
      <c r="C818" s="55"/>
    </row>
    <row r="819" spans="1:3" ht="13" x14ac:dyDescent="0.15">
      <c r="A819" s="54"/>
      <c r="B819" s="54"/>
      <c r="C819" s="55"/>
    </row>
    <row r="820" spans="1:3" ht="13" x14ac:dyDescent="0.15">
      <c r="A820" s="54"/>
      <c r="B820" s="54"/>
      <c r="C820" s="55"/>
    </row>
    <row r="821" spans="1:3" ht="13" x14ac:dyDescent="0.15">
      <c r="A821" s="54"/>
      <c r="B821" s="54"/>
      <c r="C821" s="55"/>
    </row>
    <row r="822" spans="1:3" ht="13" x14ac:dyDescent="0.15">
      <c r="A822" s="54"/>
      <c r="B822" s="54"/>
      <c r="C822" s="55"/>
    </row>
    <row r="823" spans="1:3" ht="13" x14ac:dyDescent="0.15">
      <c r="A823" s="54"/>
      <c r="B823" s="54"/>
      <c r="C823" s="55"/>
    </row>
    <row r="824" spans="1:3" ht="13" x14ac:dyDescent="0.15">
      <c r="A824" s="54"/>
      <c r="B824" s="54"/>
      <c r="C824" s="55"/>
    </row>
    <row r="825" spans="1:3" ht="13" x14ac:dyDescent="0.15">
      <c r="A825" s="54"/>
      <c r="B825" s="54"/>
      <c r="C825" s="55"/>
    </row>
    <row r="826" spans="1:3" ht="13" x14ac:dyDescent="0.15">
      <c r="A826" s="54"/>
      <c r="B826" s="54"/>
      <c r="C826" s="55"/>
    </row>
    <row r="827" spans="1:3" ht="13" x14ac:dyDescent="0.15">
      <c r="A827" s="54"/>
      <c r="B827" s="54"/>
      <c r="C827" s="55"/>
    </row>
    <row r="828" spans="1:3" ht="13" x14ac:dyDescent="0.15">
      <c r="A828" s="54"/>
      <c r="B828" s="54"/>
      <c r="C828" s="55"/>
    </row>
    <row r="829" spans="1:3" ht="13" x14ac:dyDescent="0.15">
      <c r="A829" s="54"/>
      <c r="B829" s="54"/>
      <c r="C829" s="55"/>
    </row>
    <row r="830" spans="1:3" ht="13" x14ac:dyDescent="0.15">
      <c r="A830" s="54"/>
      <c r="B830" s="54"/>
      <c r="C830" s="55"/>
    </row>
    <row r="831" spans="1:3" ht="13" x14ac:dyDescent="0.15">
      <c r="A831" s="54"/>
      <c r="B831" s="54"/>
      <c r="C831" s="55"/>
    </row>
    <row r="832" spans="1:3" ht="13" x14ac:dyDescent="0.15">
      <c r="A832" s="54"/>
      <c r="B832" s="54"/>
      <c r="C832" s="55"/>
    </row>
    <row r="833" spans="1:3" ht="13" x14ac:dyDescent="0.15">
      <c r="A833" s="54"/>
      <c r="B833" s="54"/>
      <c r="C833" s="55"/>
    </row>
    <row r="834" spans="1:3" ht="13" x14ac:dyDescent="0.15">
      <c r="A834" s="54"/>
      <c r="B834" s="54"/>
      <c r="C834" s="55"/>
    </row>
    <row r="835" spans="1:3" ht="13" x14ac:dyDescent="0.15">
      <c r="A835" s="54"/>
      <c r="B835" s="54"/>
      <c r="C835" s="55"/>
    </row>
    <row r="836" spans="1:3" ht="13" x14ac:dyDescent="0.15">
      <c r="A836" s="54"/>
      <c r="B836" s="54"/>
      <c r="C836" s="55"/>
    </row>
    <row r="837" spans="1:3" ht="13" x14ac:dyDescent="0.15">
      <c r="A837" s="54"/>
      <c r="B837" s="54"/>
      <c r="C837" s="55"/>
    </row>
    <row r="838" spans="1:3" ht="13" x14ac:dyDescent="0.15">
      <c r="A838" s="54"/>
      <c r="B838" s="54"/>
      <c r="C838" s="55"/>
    </row>
    <row r="839" spans="1:3" ht="13" x14ac:dyDescent="0.15">
      <c r="A839" s="54"/>
      <c r="B839" s="54"/>
      <c r="C839" s="55"/>
    </row>
    <row r="840" spans="1:3" ht="13" x14ac:dyDescent="0.15">
      <c r="A840" s="54"/>
      <c r="B840" s="54"/>
      <c r="C840" s="55"/>
    </row>
    <row r="841" spans="1:3" ht="13" x14ac:dyDescent="0.15">
      <c r="A841" s="54"/>
      <c r="B841" s="54"/>
      <c r="C841" s="55"/>
    </row>
    <row r="842" spans="1:3" ht="13" x14ac:dyDescent="0.15">
      <c r="A842" s="54"/>
      <c r="B842" s="54"/>
      <c r="C842" s="55"/>
    </row>
    <row r="843" spans="1:3" ht="13" x14ac:dyDescent="0.15">
      <c r="A843" s="54"/>
      <c r="B843" s="54"/>
      <c r="C843" s="55"/>
    </row>
    <row r="844" spans="1:3" ht="13" x14ac:dyDescent="0.15">
      <c r="A844" s="54"/>
      <c r="B844" s="54"/>
      <c r="C844" s="55"/>
    </row>
    <row r="845" spans="1:3" ht="13" x14ac:dyDescent="0.15">
      <c r="A845" s="54"/>
      <c r="B845" s="54"/>
      <c r="C845" s="55"/>
    </row>
    <row r="846" spans="1:3" ht="13" x14ac:dyDescent="0.15">
      <c r="A846" s="54"/>
      <c r="B846" s="54"/>
      <c r="C846" s="55"/>
    </row>
    <row r="847" spans="1:3" ht="13" x14ac:dyDescent="0.15">
      <c r="A847" s="54"/>
      <c r="B847" s="54"/>
      <c r="C847" s="55"/>
    </row>
    <row r="848" spans="1:3" ht="13" x14ac:dyDescent="0.15">
      <c r="A848" s="54"/>
      <c r="B848" s="54"/>
      <c r="C848" s="55"/>
    </row>
    <row r="849" spans="1:3" ht="13" x14ac:dyDescent="0.15">
      <c r="A849" s="54"/>
      <c r="B849" s="54"/>
      <c r="C849" s="55"/>
    </row>
    <row r="850" spans="1:3" ht="13" x14ac:dyDescent="0.15">
      <c r="A850" s="54"/>
      <c r="B850" s="54"/>
      <c r="C850" s="55"/>
    </row>
    <row r="851" spans="1:3" ht="13" x14ac:dyDescent="0.15">
      <c r="A851" s="54"/>
      <c r="B851" s="54"/>
      <c r="C851" s="55"/>
    </row>
    <row r="852" spans="1:3" ht="13" x14ac:dyDescent="0.15">
      <c r="A852" s="54"/>
      <c r="B852" s="54"/>
      <c r="C852" s="55"/>
    </row>
    <row r="853" spans="1:3" ht="13" x14ac:dyDescent="0.15">
      <c r="A853" s="54"/>
      <c r="B853" s="54"/>
      <c r="C853" s="55"/>
    </row>
    <row r="854" spans="1:3" ht="13" x14ac:dyDescent="0.15">
      <c r="A854" s="54"/>
      <c r="B854" s="54"/>
      <c r="C854" s="55"/>
    </row>
    <row r="855" spans="1:3" ht="13" x14ac:dyDescent="0.15">
      <c r="A855" s="54"/>
      <c r="B855" s="54"/>
      <c r="C855" s="55"/>
    </row>
    <row r="856" spans="1:3" ht="13" x14ac:dyDescent="0.15">
      <c r="A856" s="54"/>
      <c r="B856" s="54"/>
      <c r="C856" s="55"/>
    </row>
    <row r="857" spans="1:3" ht="13" x14ac:dyDescent="0.15">
      <c r="A857" s="54"/>
      <c r="B857" s="54"/>
      <c r="C857" s="55"/>
    </row>
    <row r="858" spans="1:3" ht="13" x14ac:dyDescent="0.15">
      <c r="A858" s="54"/>
      <c r="B858" s="54"/>
      <c r="C858" s="55"/>
    </row>
    <row r="859" spans="1:3" ht="13" x14ac:dyDescent="0.15">
      <c r="A859" s="54"/>
      <c r="B859" s="54"/>
      <c r="C859" s="55"/>
    </row>
    <row r="860" spans="1:3" ht="13" x14ac:dyDescent="0.15">
      <c r="A860" s="54"/>
      <c r="B860" s="54"/>
      <c r="C860" s="55"/>
    </row>
    <row r="861" spans="1:3" ht="13" x14ac:dyDescent="0.15">
      <c r="A861" s="54"/>
      <c r="B861" s="54"/>
      <c r="C861" s="55"/>
    </row>
    <row r="862" spans="1:3" ht="13" x14ac:dyDescent="0.15">
      <c r="A862" s="54"/>
      <c r="B862" s="54"/>
      <c r="C862" s="55"/>
    </row>
    <row r="863" spans="1:3" ht="13" x14ac:dyDescent="0.15">
      <c r="A863" s="54"/>
      <c r="B863" s="54"/>
      <c r="C863" s="55"/>
    </row>
    <row r="864" spans="1:3" ht="13" x14ac:dyDescent="0.15">
      <c r="A864" s="54"/>
      <c r="B864" s="54"/>
      <c r="C864" s="55"/>
    </row>
    <row r="865" spans="1:3" ht="13" x14ac:dyDescent="0.15">
      <c r="A865" s="54"/>
      <c r="B865" s="54"/>
      <c r="C865" s="55"/>
    </row>
    <row r="866" spans="1:3" ht="13" x14ac:dyDescent="0.15">
      <c r="A866" s="54"/>
      <c r="B866" s="54"/>
      <c r="C866" s="55"/>
    </row>
    <row r="867" spans="1:3" ht="13" x14ac:dyDescent="0.15">
      <c r="A867" s="54"/>
      <c r="B867" s="54"/>
      <c r="C867" s="55"/>
    </row>
    <row r="868" spans="1:3" ht="13" x14ac:dyDescent="0.15">
      <c r="A868" s="54"/>
      <c r="B868" s="54"/>
      <c r="C868" s="55"/>
    </row>
    <row r="869" spans="1:3" ht="13" x14ac:dyDescent="0.15">
      <c r="A869" s="54"/>
      <c r="B869" s="54"/>
      <c r="C869" s="55"/>
    </row>
    <row r="870" spans="1:3" ht="13" x14ac:dyDescent="0.15">
      <c r="A870" s="54"/>
      <c r="B870" s="54"/>
      <c r="C870" s="55"/>
    </row>
    <row r="871" spans="1:3" ht="13" x14ac:dyDescent="0.15">
      <c r="A871" s="54"/>
      <c r="B871" s="54"/>
      <c r="C871" s="55"/>
    </row>
    <row r="872" spans="1:3" ht="13" x14ac:dyDescent="0.15">
      <c r="A872" s="54"/>
      <c r="B872" s="54"/>
      <c r="C872" s="55"/>
    </row>
    <row r="873" spans="1:3" ht="13" x14ac:dyDescent="0.15">
      <c r="A873" s="54"/>
      <c r="B873" s="54"/>
      <c r="C873" s="55"/>
    </row>
    <row r="874" spans="1:3" ht="13" x14ac:dyDescent="0.15">
      <c r="A874" s="54"/>
      <c r="B874" s="54"/>
      <c r="C874" s="55"/>
    </row>
    <row r="875" spans="1:3" ht="13" x14ac:dyDescent="0.15">
      <c r="A875" s="54"/>
      <c r="B875" s="54"/>
      <c r="C875" s="55"/>
    </row>
    <row r="876" spans="1:3" ht="13" x14ac:dyDescent="0.15">
      <c r="A876" s="54"/>
      <c r="B876" s="54"/>
      <c r="C876" s="55"/>
    </row>
    <row r="877" spans="1:3" ht="13" x14ac:dyDescent="0.15">
      <c r="A877" s="54"/>
      <c r="B877" s="54"/>
      <c r="C877" s="55"/>
    </row>
    <row r="878" spans="1:3" ht="13" x14ac:dyDescent="0.15">
      <c r="A878" s="54"/>
      <c r="B878" s="54"/>
      <c r="C878" s="55"/>
    </row>
    <row r="879" spans="1:3" ht="13" x14ac:dyDescent="0.15">
      <c r="A879" s="54"/>
      <c r="B879" s="54"/>
      <c r="C879" s="55"/>
    </row>
    <row r="880" spans="1:3" ht="13" x14ac:dyDescent="0.15">
      <c r="A880" s="54"/>
      <c r="B880" s="54"/>
      <c r="C880" s="55"/>
    </row>
    <row r="881" spans="1:3" ht="13" x14ac:dyDescent="0.15">
      <c r="A881" s="54"/>
      <c r="B881" s="54"/>
      <c r="C881" s="55"/>
    </row>
    <row r="882" spans="1:3" ht="13" x14ac:dyDescent="0.15">
      <c r="A882" s="54"/>
      <c r="B882" s="54"/>
      <c r="C882" s="55"/>
    </row>
    <row r="883" spans="1:3" ht="13" x14ac:dyDescent="0.15">
      <c r="A883" s="54"/>
      <c r="B883" s="54"/>
      <c r="C883" s="55"/>
    </row>
    <row r="884" spans="1:3" ht="13" x14ac:dyDescent="0.15">
      <c r="A884" s="54"/>
      <c r="B884" s="54"/>
      <c r="C884" s="55"/>
    </row>
    <row r="885" spans="1:3" ht="13" x14ac:dyDescent="0.15">
      <c r="A885" s="54"/>
      <c r="B885" s="54"/>
      <c r="C885" s="55"/>
    </row>
    <row r="886" spans="1:3" ht="13" x14ac:dyDescent="0.15">
      <c r="A886" s="54"/>
      <c r="B886" s="54"/>
      <c r="C886" s="55"/>
    </row>
    <row r="887" spans="1:3" ht="13" x14ac:dyDescent="0.15">
      <c r="A887" s="54"/>
      <c r="B887" s="54"/>
      <c r="C887" s="55"/>
    </row>
    <row r="888" spans="1:3" ht="13" x14ac:dyDescent="0.15">
      <c r="A888" s="54"/>
      <c r="B888" s="54"/>
      <c r="C888" s="55"/>
    </row>
    <row r="889" spans="1:3" ht="13" x14ac:dyDescent="0.15">
      <c r="A889" s="54"/>
      <c r="B889" s="54"/>
      <c r="C889" s="55"/>
    </row>
    <row r="890" spans="1:3" ht="13" x14ac:dyDescent="0.15">
      <c r="A890" s="54"/>
      <c r="B890" s="54"/>
      <c r="C890" s="55"/>
    </row>
    <row r="891" spans="1:3" ht="13" x14ac:dyDescent="0.15">
      <c r="A891" s="54"/>
      <c r="B891" s="54"/>
      <c r="C891" s="55"/>
    </row>
    <row r="892" spans="1:3" ht="13" x14ac:dyDescent="0.15">
      <c r="A892" s="54"/>
      <c r="B892" s="54"/>
      <c r="C892" s="55"/>
    </row>
    <row r="893" spans="1:3" ht="13" x14ac:dyDescent="0.15">
      <c r="A893" s="54"/>
      <c r="B893" s="54"/>
      <c r="C893" s="55"/>
    </row>
    <row r="894" spans="1:3" ht="13" x14ac:dyDescent="0.15">
      <c r="A894" s="54"/>
      <c r="B894" s="54"/>
      <c r="C894" s="55"/>
    </row>
    <row r="895" spans="1:3" ht="13" x14ac:dyDescent="0.15">
      <c r="A895" s="54"/>
      <c r="B895" s="54"/>
      <c r="C895" s="55"/>
    </row>
    <row r="896" spans="1:3" ht="13" x14ac:dyDescent="0.15">
      <c r="A896" s="54"/>
      <c r="B896" s="54"/>
      <c r="C896" s="55"/>
    </row>
    <row r="897" spans="1:3" ht="13" x14ac:dyDescent="0.15">
      <c r="A897" s="54"/>
      <c r="B897" s="54"/>
      <c r="C897" s="55"/>
    </row>
    <row r="898" spans="1:3" ht="13" x14ac:dyDescent="0.15">
      <c r="A898" s="54"/>
      <c r="B898" s="54"/>
      <c r="C898" s="55"/>
    </row>
    <row r="899" spans="1:3" ht="13" x14ac:dyDescent="0.15">
      <c r="A899" s="54"/>
      <c r="B899" s="54"/>
      <c r="C899" s="55"/>
    </row>
    <row r="900" spans="1:3" ht="13" x14ac:dyDescent="0.15">
      <c r="A900" s="54"/>
      <c r="B900" s="54"/>
      <c r="C900" s="55"/>
    </row>
    <row r="901" spans="1:3" ht="13" x14ac:dyDescent="0.15">
      <c r="A901" s="54"/>
      <c r="B901" s="54"/>
      <c r="C901" s="55"/>
    </row>
    <row r="902" spans="1:3" ht="13" x14ac:dyDescent="0.15">
      <c r="A902" s="54"/>
      <c r="B902" s="54"/>
      <c r="C902" s="55"/>
    </row>
    <row r="903" spans="1:3" ht="13" x14ac:dyDescent="0.15">
      <c r="A903" s="54"/>
      <c r="B903" s="54"/>
      <c r="C903" s="55"/>
    </row>
    <row r="904" spans="1:3" ht="13" x14ac:dyDescent="0.15">
      <c r="A904" s="54"/>
      <c r="B904" s="54"/>
      <c r="C904" s="55"/>
    </row>
    <row r="905" spans="1:3" ht="13" x14ac:dyDescent="0.15">
      <c r="A905" s="54"/>
      <c r="B905" s="54"/>
      <c r="C905" s="55"/>
    </row>
    <row r="906" spans="1:3" ht="13" x14ac:dyDescent="0.15">
      <c r="A906" s="54"/>
      <c r="B906" s="54"/>
      <c r="C906" s="55"/>
    </row>
    <row r="907" spans="1:3" ht="13" x14ac:dyDescent="0.15">
      <c r="A907" s="54"/>
      <c r="B907" s="54"/>
      <c r="C907" s="55"/>
    </row>
    <row r="908" spans="1:3" ht="13" x14ac:dyDescent="0.15">
      <c r="A908" s="54"/>
      <c r="B908" s="54"/>
      <c r="C908" s="55"/>
    </row>
    <row r="909" spans="1:3" ht="13" x14ac:dyDescent="0.15">
      <c r="A909" s="54"/>
      <c r="B909" s="54"/>
      <c r="C909" s="55"/>
    </row>
    <row r="910" spans="1:3" ht="13" x14ac:dyDescent="0.15">
      <c r="A910" s="54"/>
      <c r="B910" s="54"/>
      <c r="C910" s="55"/>
    </row>
    <row r="911" spans="1:3" ht="13" x14ac:dyDescent="0.15">
      <c r="A911" s="54"/>
      <c r="B911" s="54"/>
      <c r="C911" s="55"/>
    </row>
    <row r="912" spans="1:3" ht="13" x14ac:dyDescent="0.15">
      <c r="A912" s="54"/>
      <c r="B912" s="54"/>
      <c r="C912" s="55"/>
    </row>
    <row r="913" spans="1:3" ht="13" x14ac:dyDescent="0.15">
      <c r="A913" s="54"/>
      <c r="B913" s="54"/>
      <c r="C913" s="55"/>
    </row>
    <row r="914" spans="1:3" ht="13" x14ac:dyDescent="0.15">
      <c r="A914" s="54"/>
      <c r="B914" s="54"/>
      <c r="C914" s="55"/>
    </row>
    <row r="915" spans="1:3" ht="13" x14ac:dyDescent="0.15">
      <c r="A915" s="54"/>
      <c r="B915" s="54"/>
      <c r="C915" s="55"/>
    </row>
    <row r="916" spans="1:3" ht="13" x14ac:dyDescent="0.15">
      <c r="A916" s="54"/>
      <c r="B916" s="54"/>
      <c r="C916" s="55"/>
    </row>
    <row r="917" spans="1:3" ht="13" x14ac:dyDescent="0.15">
      <c r="A917" s="54"/>
      <c r="B917" s="54"/>
      <c r="C917" s="55"/>
    </row>
    <row r="918" spans="1:3" ht="13" x14ac:dyDescent="0.15">
      <c r="A918" s="54"/>
      <c r="B918" s="54"/>
      <c r="C918" s="55"/>
    </row>
    <row r="919" spans="1:3" ht="13" x14ac:dyDescent="0.15">
      <c r="A919" s="54"/>
      <c r="B919" s="54"/>
      <c r="C919" s="55"/>
    </row>
    <row r="920" spans="1:3" ht="13" x14ac:dyDescent="0.15">
      <c r="A920" s="54"/>
      <c r="B920" s="54"/>
      <c r="C920" s="55"/>
    </row>
    <row r="921" spans="1:3" ht="13" x14ac:dyDescent="0.15">
      <c r="A921" s="54"/>
      <c r="B921" s="54"/>
      <c r="C921" s="55"/>
    </row>
    <row r="922" spans="1:3" ht="13" x14ac:dyDescent="0.15">
      <c r="A922" s="54"/>
      <c r="B922" s="54"/>
      <c r="C922" s="55"/>
    </row>
    <row r="923" spans="1:3" ht="13" x14ac:dyDescent="0.15">
      <c r="A923" s="54"/>
      <c r="B923" s="54"/>
      <c r="C923" s="55"/>
    </row>
    <row r="924" spans="1:3" ht="13" x14ac:dyDescent="0.15">
      <c r="A924" s="54"/>
      <c r="B924" s="54"/>
      <c r="C924" s="55"/>
    </row>
    <row r="925" spans="1:3" ht="13" x14ac:dyDescent="0.15">
      <c r="A925" s="54"/>
      <c r="B925" s="54"/>
      <c r="C925" s="55"/>
    </row>
    <row r="926" spans="1:3" ht="13" x14ac:dyDescent="0.15">
      <c r="A926" s="54"/>
      <c r="B926" s="54"/>
      <c r="C926" s="55"/>
    </row>
    <row r="927" spans="1:3" ht="13" x14ac:dyDescent="0.15">
      <c r="A927" s="54"/>
      <c r="B927" s="54"/>
      <c r="C927" s="55"/>
    </row>
    <row r="928" spans="1:3" ht="13" x14ac:dyDescent="0.15">
      <c r="A928" s="54"/>
      <c r="B928" s="54"/>
      <c r="C928" s="55"/>
    </row>
    <row r="929" spans="1:3" ht="13" x14ac:dyDescent="0.15">
      <c r="A929" s="54"/>
      <c r="B929" s="54"/>
      <c r="C929" s="55"/>
    </row>
    <row r="930" spans="1:3" ht="13" x14ac:dyDescent="0.15">
      <c r="A930" s="54"/>
      <c r="B930" s="54"/>
      <c r="C930" s="55"/>
    </row>
    <row r="931" spans="1:3" ht="13" x14ac:dyDescent="0.15">
      <c r="A931" s="54"/>
      <c r="B931" s="54"/>
      <c r="C931" s="55"/>
    </row>
    <row r="932" spans="1:3" ht="13" x14ac:dyDescent="0.15">
      <c r="A932" s="54"/>
      <c r="B932" s="54"/>
      <c r="C932" s="55"/>
    </row>
    <row r="933" spans="1:3" ht="13" x14ac:dyDescent="0.15">
      <c r="A933" s="54"/>
      <c r="B933" s="54"/>
      <c r="C933" s="55"/>
    </row>
    <row r="934" spans="1:3" ht="13" x14ac:dyDescent="0.15">
      <c r="A934" s="54"/>
      <c r="B934" s="54"/>
      <c r="C934" s="55"/>
    </row>
    <row r="935" spans="1:3" ht="13" x14ac:dyDescent="0.15">
      <c r="A935" s="54"/>
      <c r="B935" s="54"/>
      <c r="C935" s="55"/>
    </row>
    <row r="936" spans="1:3" ht="13" x14ac:dyDescent="0.15">
      <c r="A936" s="54"/>
      <c r="B936" s="54"/>
      <c r="C936" s="55"/>
    </row>
    <row r="937" spans="1:3" ht="13" x14ac:dyDescent="0.15">
      <c r="A937" s="54"/>
      <c r="B937" s="54"/>
      <c r="C937" s="55"/>
    </row>
    <row r="938" spans="1:3" ht="13" x14ac:dyDescent="0.15">
      <c r="A938" s="54"/>
      <c r="B938" s="54"/>
      <c r="C938" s="55"/>
    </row>
    <row r="939" spans="1:3" ht="13" x14ac:dyDescent="0.15">
      <c r="A939" s="54"/>
      <c r="B939" s="54"/>
      <c r="C939" s="55"/>
    </row>
    <row r="940" spans="1:3" ht="13" x14ac:dyDescent="0.15">
      <c r="A940" s="54"/>
      <c r="B940" s="54"/>
      <c r="C940" s="55"/>
    </row>
    <row r="941" spans="1:3" ht="13" x14ac:dyDescent="0.15">
      <c r="A941" s="54"/>
      <c r="B941" s="54"/>
      <c r="C941" s="55"/>
    </row>
    <row r="942" spans="1:3" ht="13" x14ac:dyDescent="0.15">
      <c r="A942" s="54"/>
      <c r="B942" s="54"/>
      <c r="C942" s="55"/>
    </row>
    <row r="943" spans="1:3" ht="13" x14ac:dyDescent="0.15">
      <c r="A943" s="54"/>
      <c r="B943" s="54"/>
      <c r="C943" s="55"/>
    </row>
    <row r="944" spans="1:3" ht="13" x14ac:dyDescent="0.15">
      <c r="A944" s="54"/>
      <c r="B944" s="54"/>
      <c r="C944" s="55"/>
    </row>
    <row r="945" spans="1:3" ht="13" x14ac:dyDescent="0.15">
      <c r="A945" s="54"/>
      <c r="B945" s="54"/>
      <c r="C945" s="55"/>
    </row>
    <row r="946" spans="1:3" ht="13" x14ac:dyDescent="0.15">
      <c r="A946" s="54"/>
      <c r="B946" s="54"/>
      <c r="C946" s="55"/>
    </row>
    <row r="947" spans="1:3" ht="13" x14ac:dyDescent="0.15">
      <c r="A947" s="54"/>
      <c r="B947" s="54"/>
      <c r="C947" s="55"/>
    </row>
    <row r="948" spans="1:3" ht="13" x14ac:dyDescent="0.15">
      <c r="A948" s="54"/>
      <c r="B948" s="54"/>
      <c r="C948" s="55"/>
    </row>
    <row r="949" spans="1:3" ht="13" x14ac:dyDescent="0.15">
      <c r="A949" s="54"/>
      <c r="B949" s="54"/>
      <c r="C949" s="55"/>
    </row>
    <row r="950" spans="1:3" ht="13" x14ac:dyDescent="0.15">
      <c r="A950" s="54"/>
      <c r="B950" s="54"/>
      <c r="C950" s="55"/>
    </row>
    <row r="951" spans="1:3" ht="13" x14ac:dyDescent="0.15">
      <c r="A951" s="54"/>
      <c r="B951" s="54"/>
      <c r="C951" s="55"/>
    </row>
    <row r="952" spans="1:3" ht="13" x14ac:dyDescent="0.15">
      <c r="A952" s="54"/>
      <c r="B952" s="54"/>
      <c r="C952" s="55"/>
    </row>
    <row r="953" spans="1:3" ht="13" x14ac:dyDescent="0.15">
      <c r="A953" s="54"/>
      <c r="B953" s="54"/>
      <c r="C953" s="55"/>
    </row>
    <row r="954" spans="1:3" ht="13" x14ac:dyDescent="0.15">
      <c r="A954" s="54"/>
      <c r="B954" s="54"/>
      <c r="C954" s="55"/>
    </row>
    <row r="955" spans="1:3" ht="13" x14ac:dyDescent="0.15">
      <c r="A955" s="54"/>
      <c r="B955" s="54"/>
      <c r="C955" s="55"/>
    </row>
    <row r="956" spans="1:3" ht="13" x14ac:dyDescent="0.15">
      <c r="A956" s="54"/>
      <c r="B956" s="54"/>
      <c r="C956" s="55"/>
    </row>
    <row r="957" spans="1:3" ht="13" x14ac:dyDescent="0.15">
      <c r="A957" s="54"/>
      <c r="B957" s="54"/>
      <c r="C957" s="55"/>
    </row>
    <row r="958" spans="1:3" ht="13" x14ac:dyDescent="0.15">
      <c r="A958" s="54"/>
      <c r="B958" s="54"/>
      <c r="C958" s="55"/>
    </row>
    <row r="959" spans="1:3" ht="13" x14ac:dyDescent="0.15">
      <c r="A959" s="54"/>
      <c r="B959" s="54"/>
      <c r="C959" s="55"/>
    </row>
    <row r="960" spans="1:3" ht="13" x14ac:dyDescent="0.15">
      <c r="A960" s="54"/>
      <c r="B960" s="54"/>
      <c r="C960" s="55"/>
    </row>
    <row r="961" spans="1:3" ht="13" x14ac:dyDescent="0.15">
      <c r="A961" s="54"/>
      <c r="B961" s="54"/>
      <c r="C961" s="55"/>
    </row>
    <row r="962" spans="1:3" ht="13" x14ac:dyDescent="0.15">
      <c r="A962" s="54"/>
      <c r="B962" s="54"/>
      <c r="C962" s="55"/>
    </row>
    <row r="963" spans="1:3" ht="13" x14ac:dyDescent="0.15">
      <c r="A963" s="54"/>
      <c r="B963" s="54"/>
      <c r="C963" s="55"/>
    </row>
    <row r="964" spans="1:3" ht="13" x14ac:dyDescent="0.15">
      <c r="A964" s="54"/>
      <c r="B964" s="54"/>
      <c r="C964" s="55"/>
    </row>
    <row r="965" spans="1:3" ht="13" x14ac:dyDescent="0.15">
      <c r="A965" s="54"/>
      <c r="B965" s="54"/>
      <c r="C965" s="55"/>
    </row>
    <row r="966" spans="1:3" ht="13" x14ac:dyDescent="0.15">
      <c r="A966" s="54"/>
      <c r="B966" s="54"/>
      <c r="C966" s="55"/>
    </row>
    <row r="967" spans="1:3" ht="13" x14ac:dyDescent="0.15">
      <c r="A967" s="54"/>
      <c r="B967" s="54"/>
      <c r="C967" s="55"/>
    </row>
    <row r="968" spans="1:3" ht="13" x14ac:dyDescent="0.15">
      <c r="A968" s="54"/>
      <c r="B968" s="54"/>
      <c r="C968" s="55"/>
    </row>
    <row r="969" spans="1:3" ht="13" x14ac:dyDescent="0.15">
      <c r="A969" s="54"/>
      <c r="B969" s="54"/>
      <c r="C969" s="55"/>
    </row>
    <row r="970" spans="1:3" ht="13" x14ac:dyDescent="0.15">
      <c r="A970" s="54"/>
      <c r="B970" s="54"/>
      <c r="C970" s="55"/>
    </row>
    <row r="971" spans="1:3" ht="13" x14ac:dyDescent="0.15">
      <c r="A971" s="54"/>
      <c r="B971" s="54"/>
      <c r="C971" s="55"/>
    </row>
    <row r="972" spans="1:3" ht="13" x14ac:dyDescent="0.15">
      <c r="A972" s="54"/>
      <c r="B972" s="54"/>
      <c r="C972" s="55"/>
    </row>
    <row r="973" spans="1:3" ht="13" x14ac:dyDescent="0.15">
      <c r="A973" s="54"/>
      <c r="B973" s="54"/>
      <c r="C973" s="55"/>
    </row>
    <row r="974" spans="1:3" ht="13" x14ac:dyDescent="0.15">
      <c r="A974" s="54"/>
      <c r="B974" s="54"/>
      <c r="C974" s="55"/>
    </row>
    <row r="975" spans="1:3" ht="13" x14ac:dyDescent="0.15">
      <c r="A975" s="54"/>
      <c r="B975" s="54"/>
      <c r="C975" s="55"/>
    </row>
    <row r="976" spans="1:3" ht="13" x14ac:dyDescent="0.15">
      <c r="A976" s="54"/>
      <c r="B976" s="54"/>
      <c r="C976" s="55"/>
    </row>
    <row r="977" spans="1:3" ht="13" x14ac:dyDescent="0.15">
      <c r="A977" s="54"/>
      <c r="B977" s="54"/>
      <c r="C977" s="55"/>
    </row>
    <row r="978" spans="1:3" ht="13" x14ac:dyDescent="0.15">
      <c r="A978" s="54"/>
      <c r="B978" s="54"/>
      <c r="C978" s="55"/>
    </row>
    <row r="979" spans="1:3" ht="13" x14ac:dyDescent="0.15">
      <c r="A979" s="54"/>
      <c r="B979" s="54"/>
      <c r="C979" s="55"/>
    </row>
    <row r="980" spans="1:3" ht="13" x14ac:dyDescent="0.15">
      <c r="A980" s="54"/>
      <c r="B980" s="54"/>
      <c r="C980" s="55"/>
    </row>
    <row r="981" spans="1:3" ht="13" x14ac:dyDescent="0.15">
      <c r="A981" s="54"/>
      <c r="B981" s="54"/>
      <c r="C981" s="55"/>
    </row>
    <row r="982" spans="1:3" ht="13" x14ac:dyDescent="0.15">
      <c r="A982" s="54"/>
      <c r="B982" s="54"/>
      <c r="C982" s="55"/>
    </row>
    <row r="983" spans="1:3" ht="13" x14ac:dyDescent="0.15">
      <c r="A983" s="54"/>
      <c r="B983" s="54"/>
      <c r="C983" s="55"/>
    </row>
    <row r="984" spans="1:3" ht="13" x14ac:dyDescent="0.15">
      <c r="A984" s="54"/>
      <c r="B984" s="54"/>
      <c r="C984" s="55"/>
    </row>
    <row r="985" spans="1:3" ht="13" x14ac:dyDescent="0.15">
      <c r="A985" s="54"/>
      <c r="B985" s="54"/>
      <c r="C985" s="55"/>
    </row>
    <row r="986" spans="1:3" ht="13" x14ac:dyDescent="0.15">
      <c r="A986" s="54"/>
      <c r="B986" s="54"/>
      <c r="C986" s="55"/>
    </row>
    <row r="987" spans="1:3" ht="13" x14ac:dyDescent="0.15">
      <c r="A987" s="54"/>
      <c r="B987" s="54"/>
      <c r="C987" s="55"/>
    </row>
    <row r="988" spans="1:3" ht="13" x14ac:dyDescent="0.15">
      <c r="A988" s="54"/>
      <c r="B988" s="54"/>
      <c r="C988" s="55"/>
    </row>
    <row r="989" spans="1:3" ht="13" x14ac:dyDescent="0.15">
      <c r="A989" s="54"/>
      <c r="B989" s="54"/>
      <c r="C989" s="55"/>
    </row>
    <row r="990" spans="1:3" ht="13" x14ac:dyDescent="0.15">
      <c r="A990" s="54"/>
      <c r="B990" s="54"/>
      <c r="C990" s="55"/>
    </row>
    <row r="991" spans="1:3" ht="13" x14ac:dyDescent="0.15">
      <c r="A991" s="54"/>
      <c r="B991" s="54"/>
      <c r="C991" s="55"/>
    </row>
    <row r="992" spans="1:3" ht="13" x14ac:dyDescent="0.15">
      <c r="A992" s="54"/>
      <c r="B992" s="54"/>
      <c r="C992" s="55"/>
    </row>
    <row r="993" spans="1:3" ht="13" x14ac:dyDescent="0.15">
      <c r="A993" s="54"/>
      <c r="B993" s="54"/>
      <c r="C993" s="55"/>
    </row>
    <row r="994" spans="1:3" ht="13" x14ac:dyDescent="0.15">
      <c r="A994" s="54"/>
      <c r="B994" s="54"/>
      <c r="C994" s="55"/>
    </row>
    <row r="995" spans="1:3" ht="13" x14ac:dyDescent="0.15">
      <c r="A995" s="54"/>
      <c r="B995" s="54"/>
      <c r="C995" s="55"/>
    </row>
    <row r="996" spans="1:3" ht="13" x14ac:dyDescent="0.15">
      <c r="A996" s="54"/>
      <c r="B996" s="54"/>
      <c r="C996" s="55"/>
    </row>
    <row r="997" spans="1:3" ht="13" x14ac:dyDescent="0.15">
      <c r="A997" s="54"/>
      <c r="B997" s="54"/>
      <c r="C997" s="55"/>
    </row>
    <row r="998" spans="1:3" ht="13" x14ac:dyDescent="0.15">
      <c r="A998" s="54"/>
      <c r="B998" s="54"/>
      <c r="C998" s="55"/>
    </row>
    <row r="999" spans="1:3" ht="13" x14ac:dyDescent="0.15">
      <c r="A999" s="54"/>
      <c r="B999" s="54"/>
      <c r="C999" s="55"/>
    </row>
    <row r="1000" spans="1:3" ht="13" x14ac:dyDescent="0.15">
      <c r="A1000" s="54"/>
      <c r="B1000" s="54"/>
      <c r="C1000" s="55"/>
    </row>
    <row r="1001" spans="1:3" ht="13" x14ac:dyDescent="0.15">
      <c r="A1001" s="54"/>
      <c r="B1001" s="54"/>
      <c r="C1001" s="55"/>
    </row>
    <row r="1002" spans="1:3" ht="13" x14ac:dyDescent="0.15">
      <c r="A1002" s="54"/>
      <c r="B1002" s="54"/>
      <c r="C1002" s="55"/>
    </row>
    <row r="1003" spans="1:3" ht="13" x14ac:dyDescent="0.15">
      <c r="A1003" s="54"/>
      <c r="B1003" s="54"/>
      <c r="C1003" s="55"/>
    </row>
    <row r="1004" spans="1:3" ht="13" x14ac:dyDescent="0.15">
      <c r="A1004" s="54"/>
      <c r="B1004" s="54"/>
      <c r="C1004" s="55"/>
    </row>
  </sheetData>
  <mergeCells count="9">
    <mergeCell ref="A1:D1"/>
    <mergeCell ref="A2:D2"/>
    <mergeCell ref="A6:D6"/>
    <mergeCell ref="B44:D44"/>
    <mergeCell ref="B40:C40"/>
    <mergeCell ref="B43:C43"/>
    <mergeCell ref="A5:D5"/>
    <mergeCell ref="A4:D4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</vt:lpstr>
      <vt:lpstr>Proposed Reviewers</vt:lpstr>
      <vt:lpstr>Evaluation (for Evaluators)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2020-11-10T10:54:21Z</dcterms:modified>
</cp:coreProperties>
</file>